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<sst xmlns="http://schemas.openxmlformats.org/spreadsheetml/2006/main" count="204" uniqueCount="116">
  <si>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</si>
  <si>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</si>
  <si>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</si>
  <si>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</si>
  <si>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</si>
  <si>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</si>
  <si>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</si>
  <si>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</si>
  <si>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</si>
  <si>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</si>
  <si>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</si>
  <si>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</si>
  <si>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</si>
  <si>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</si>
  <si>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</si>
  <si>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</si>
  <si>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</si>
  <si>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</si>
  <si>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</si>
  <si>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</si>
  <si>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</si>
  <si>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</si>
  <si>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</si>
  <si>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</si>
  <si>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</si>
  <si>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</si>
  <si>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</si>
  <si>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</si>
  <si>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</si>
  <si>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</si>
  <si>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</si>
  <si>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</si>
  <si>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</si>
  <si>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</si>
  <si>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</si>
  <si>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</si>
  <si>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</si>
  <si>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</si>
  <si>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</si>
  <si>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</si>
  <si>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</si>
  <si>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</si>
  <si>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</si>
  <si>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</si>
  <si>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</si>
  <si>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</si>
  <si>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</si>
  <si>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</si>
  <si>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</si>
  <si>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</si>
  <si>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</si>
  <si>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</si>
  <si>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</si>
  <si>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PROJEKCIJA PLANA ZA 2018.</t>
  </si>
  <si>
    <t>Službena putovanja</t>
  </si>
  <si>
    <t>Stručno usavršavanje zaposlenika</t>
  </si>
  <si>
    <t>Decentralizirani prihodi</t>
  </si>
  <si>
    <t>Uredski materijal i ostali materijalni rashodi</t>
  </si>
  <si>
    <t>Benzin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</si>
  <si>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</si>
  <si>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</si>
  <si>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</si>
  <si>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</si>
  <si>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održavanja</t>
  </si>
  <si>
    <t>Usluge promidžbe i informiranja</t>
  </si>
  <si>
    <t>Komunalne usluge iz opsega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</si>
  <si>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</si>
  <si>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</si>
  <si>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</si>
  <si>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</si>
  <si>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</si>
  <si>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</si>
  <si>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</si>
  <si>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</si>
  <si>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Bankarske usluge i usluge platnog prometa</t>
  </si>
  <si>
    <t>Zatezne kamate</t>
  </si>
  <si>
    <t>Program: OSNOVNO ŠKOLSTVO</t>
  </si>
  <si>
    <t>Naziv aktivnosti: Redovna djelatnost unutar opsega</t>
  </si>
  <si>
    <t>Naziv aktivnosti: Redovna djelatnost van opsega</t>
  </si>
  <si>
    <t>A100001</t>
  </si>
  <si>
    <t>A100002</t>
  </si>
  <si>
    <t>Energija</t>
  </si>
  <si>
    <t>Pedagoška dokumentacija</t>
  </si>
  <si>
    <t>Prijevoz učenika</t>
  </si>
  <si>
    <t>Komunalne usluge</t>
  </si>
  <si>
    <t>Zdravstvene usluge</t>
  </si>
  <si>
    <t>A100003</t>
  </si>
  <si>
    <t>Naziv aktivnosti: Ulaganje u održavanje školskih objekata i opremu</t>
  </si>
  <si>
    <t>Investicijsko održavanje PŠ D. i G. Gračenica</t>
  </si>
  <si>
    <t>Naziv aktivnosti: Produženi boravak</t>
  </si>
  <si>
    <t>A100006</t>
  </si>
  <si>
    <t>Plaće za redovan rad</t>
  </si>
  <si>
    <t>Doprinosi za obvezno zdravstveno osiguranje</t>
  </si>
  <si>
    <t>Program: ZDRAVSTVO I SOCIJALNA SKRB</t>
  </si>
  <si>
    <t>Naziv aktivnosti:Socijalna skrb</t>
  </si>
  <si>
    <t>PRORAČUNSKI KORISNIK: OŠ Vladimira VIDRIĆA</t>
  </si>
  <si>
    <t>Sufinanciranje prehrane učenika</t>
  </si>
  <si>
    <t>Prihodi proračunskih korisnika - vlastiti prihodi</t>
  </si>
  <si>
    <t>Prihodi proračunskih korisnika - Prihodi za posebne namjene</t>
  </si>
  <si>
    <t>Dodatna ulaganja na građevinskim objektima</t>
  </si>
  <si>
    <t>Hitne intervencije</t>
  </si>
  <si>
    <t>Redoviti pregledi</t>
  </si>
  <si>
    <t>Namirnice</t>
  </si>
  <si>
    <t>Ravnateljica:</t>
  </si>
  <si>
    <t>Snježana Coha</t>
  </si>
  <si>
    <t>Naknada za prijevoz na posao i s posla</t>
  </si>
  <si>
    <t>Naziv aktivnosti: Pomoćnici u nastavi</t>
  </si>
  <si>
    <t>PRIJEDLOG FINANCIJSKOG PLANA OŠ VLADIMIRA VIDRIĆA 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</si>
  <si>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</si>
  <si>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</si>
  <si>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</si>
  <si>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>A100007</t>
  </si>
  <si>
    <t>PRIJEDLOG PLANA ZA 2017.</t>
  </si>
  <si>
    <t>PROJEKCIJA PLANA ZA 2019.</t>
  </si>
  <si>
    <t>2019.</t>
  </si>
  <si>
    <t>U Kutini, 20.12.2016.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</si>
</sst>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1" fillId="42" borderId="6" applyNumberFormat="0" applyAlignment="0" applyProtection="0"/>
    <xf numFmtId="0" fontId="15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5" fillId="0" borderId="0" applyNumberFormat="0" applyFill="0" applyBorder="0" applyAlignment="0" applyProtection="0"/>
  </cellStyleXfs>
  <cellXfs count="154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3" fontId="34" fillId="0" borderId="41" xfId="0" applyNumberFormat="1" applyFont="1" applyBorder="1" applyAlignment="1">
      <alignment horizontal="right"/>
    </xf>
    <xf numFmtId="3" fontId="34" fillId="0" borderId="41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41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34" borderId="41" xfId="0" applyNumberFormat="1" applyFont="1" applyFill="1" applyBorder="1" applyAlignment="1" applyProtection="1">
      <alignment horizontal="center" vertical="center" wrapText="1"/>
      <protection/>
    </xf>
    <xf numFmtId="4" fontId="23" fillId="34" borderId="0" xfId="0" applyNumberFormat="1" applyFont="1" applyFill="1" applyBorder="1" applyAlignment="1" applyProtection="1">
      <alignment/>
      <protection/>
    </xf>
    <xf numFmtId="4" fontId="27" fillId="34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41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4" fontId="25" fillId="0" borderId="41" xfId="0" applyNumberFormat="1" applyFont="1" applyFill="1" applyBorder="1" applyAlignment="1" applyProtection="1">
      <alignment/>
      <protection/>
    </xf>
    <xf numFmtId="0" fontId="39" fillId="0" borderId="41" xfId="0" applyNumberFormat="1" applyFont="1" applyFill="1" applyBorder="1" applyAlignment="1" applyProtection="1">
      <alignment wrapText="1"/>
      <protection/>
    </xf>
    <xf numFmtId="4" fontId="27" fillId="0" borderId="41" xfId="0" applyNumberFormat="1" applyFont="1" applyFill="1" applyBorder="1" applyAlignment="1" applyProtection="1">
      <alignment/>
      <protection/>
    </xf>
    <xf numFmtId="0" fontId="27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0" fontId="0" fillId="0" borderId="41" xfId="0" applyBorder="1" applyAlignment="1">
      <alignment horizontal="center" wrapText="1"/>
    </xf>
    <xf numFmtId="0" fontId="0" fillId="0" borderId="41" xfId="0" applyBorder="1" applyAlignment="1">
      <alignment wrapText="1"/>
    </xf>
    <xf numFmtId="4" fontId="0" fillId="0" borderId="41" xfId="0" applyNumberFormat="1" applyBorder="1" applyAlignment="1">
      <alignment wrapText="1"/>
    </xf>
    <xf numFmtId="4" fontId="40" fillId="0" borderId="41" xfId="0" applyNumberFormat="1" applyFont="1" applyFill="1" applyBorder="1" applyAlignment="1" applyProtection="1">
      <alignment/>
      <protection/>
    </xf>
    <xf numFmtId="4" fontId="26" fillId="0" borderId="41" xfId="0" applyNumberFormat="1" applyFont="1" applyFill="1" applyBorder="1" applyAlignment="1" applyProtection="1">
      <alignment/>
      <protection/>
    </xf>
    <xf numFmtId="4" fontId="21" fillId="0" borderId="41" xfId="0" applyNumberFormat="1" applyFont="1" applyFill="1" applyBorder="1" applyAlignment="1" applyProtection="1">
      <alignment/>
      <protection/>
    </xf>
    <xf numFmtId="4" fontId="62" fillId="0" borderId="41" xfId="0" applyNumberFormat="1" applyFont="1" applyFill="1" applyBorder="1" applyAlignment="1" applyProtection="1">
      <alignment/>
      <protection/>
    </xf>
    <xf numFmtId="4" fontId="63" fillId="0" borderId="41" xfId="0" applyNumberFormat="1" applyFont="1" applyFill="1" applyBorder="1" applyAlignment="1" applyProtection="1">
      <alignment/>
      <protection/>
    </xf>
    <xf numFmtId="4" fontId="22" fillId="0" borderId="41" xfId="0" applyNumberFormat="1" applyFont="1" applyFill="1" applyBorder="1" applyAlignment="1" applyProtection="1">
      <alignment/>
      <protection/>
    </xf>
    <xf numFmtId="3" fontId="21" fillId="0" borderId="20" xfId="0" applyNumberFormat="1" applyFont="1" applyBorder="1" applyAlignment="1">
      <alignment horizontal="right" vertical="center" wrapText="1"/>
    </xf>
    <xf numFmtId="1" fontId="22" fillId="0" borderId="43" xfId="0" applyNumberFormat="1" applyFont="1" applyFill="1" applyBorder="1" applyAlignment="1">
      <alignment horizontal="left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34" fillId="0" borderId="41" xfId="0" applyNumberFormat="1" applyFont="1" applyBorder="1" applyAlignment="1">
      <alignment/>
    </xf>
    <xf numFmtId="3" fontId="34" fillId="0" borderId="41" xfId="0" applyNumberFormat="1" applyFont="1" applyFill="1" applyBorder="1" applyAlignment="1" applyProtection="1">
      <alignment horizontal="right" vertical="center" wrapText="1"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9433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9433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81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81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1">
      <selection activeCell="A1" sqref="A1:H2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1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35" t="s">
        <v>107</v>
      </c>
      <c r="B1" s="135"/>
      <c r="C1" s="135"/>
      <c r="D1" s="135"/>
      <c r="E1" s="135"/>
      <c r="F1" s="135"/>
      <c r="G1" s="135"/>
      <c r="H1" s="135"/>
    </row>
    <row r="2" spans="1:8" s="72" customFormat="1" ht="26.25" customHeight="1">
      <c r="A2" s="135" t="s">
        <v>41</v>
      </c>
      <c r="B2" s="135"/>
      <c r="C2" s="135"/>
      <c r="D2" s="135"/>
      <c r="E2" s="135"/>
      <c r="F2" s="135"/>
      <c r="G2" s="136"/>
      <c r="H2" s="136"/>
    </row>
    <row r="3" spans="1:8" ht="25.5" customHeight="1">
      <c r="A3" s="135"/>
      <c r="B3" s="135"/>
      <c r="C3" s="135"/>
      <c r="D3" s="135"/>
      <c r="E3" s="135"/>
      <c r="F3" s="135"/>
      <c r="G3" s="135"/>
      <c r="H3" s="137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108</v>
      </c>
      <c r="G5" s="79" t="s">
        <v>109</v>
      </c>
      <c r="H5" s="80" t="s">
        <v>110</v>
      </c>
      <c r="I5" s="81"/>
    </row>
    <row r="6" spans="1:9" ht="27.75" customHeight="1">
      <c r="A6" s="133" t="s">
        <v>42</v>
      </c>
      <c r="B6" s="132"/>
      <c r="C6" s="132"/>
      <c r="D6" s="132"/>
      <c r="E6" s="134"/>
      <c r="F6" s="83">
        <v>8416520</v>
      </c>
      <c r="G6" s="83">
        <v>7856000</v>
      </c>
      <c r="H6" s="130">
        <v>7882000</v>
      </c>
      <c r="I6" s="100"/>
    </row>
    <row r="7" spans="1:8" ht="22.5" customHeight="1">
      <c r="A7" s="133" t="s">
        <v>0</v>
      </c>
      <c r="B7" s="132"/>
      <c r="C7" s="132"/>
      <c r="D7" s="132"/>
      <c r="E7" s="134"/>
      <c r="F7" s="82">
        <v>8412520</v>
      </c>
      <c r="G7" s="82">
        <v>7852000</v>
      </c>
      <c r="H7" s="129">
        <v>7878000</v>
      </c>
    </row>
    <row r="8" spans="1:8" ht="22.5" customHeight="1">
      <c r="A8" s="138" t="s">
        <v>44</v>
      </c>
      <c r="B8" s="134"/>
      <c r="C8" s="134"/>
      <c r="D8" s="134"/>
      <c r="E8" s="134"/>
      <c r="F8" s="82">
        <v>4000</v>
      </c>
      <c r="G8" s="82">
        <v>4000</v>
      </c>
      <c r="H8" s="82">
        <v>4000</v>
      </c>
    </row>
    <row r="9" spans="1:8" ht="22.5" customHeight="1">
      <c r="A9" s="101" t="s">
        <v>43</v>
      </c>
      <c r="B9" s="1"/>
      <c r="C9" s="1"/>
      <c r="D9" s="1"/>
      <c r="E9" s="1"/>
      <c r="F9" s="82">
        <v>8416520</v>
      </c>
      <c r="G9" s="82">
        <v>7856000</v>
      </c>
      <c r="H9" s="82">
        <v>7882000</v>
      </c>
    </row>
    <row r="10" spans="1:8" ht="22.5" customHeight="1">
      <c r="A10" s="131" t="s">
        <v>1</v>
      </c>
      <c r="B10" s="132"/>
      <c r="C10" s="132"/>
      <c r="D10" s="132"/>
      <c r="E10" s="139"/>
      <c r="F10" s="83">
        <v>8416520</v>
      </c>
      <c r="G10" s="83">
        <v>7825500</v>
      </c>
      <c r="H10" s="83">
        <v>7851500</v>
      </c>
    </row>
    <row r="11" spans="1:8" ht="22.5" customHeight="1">
      <c r="A11" s="138" t="s">
        <v>2</v>
      </c>
      <c r="B11" s="134"/>
      <c r="C11" s="134"/>
      <c r="D11" s="134"/>
      <c r="E11" s="134"/>
      <c r="F11" s="83">
        <v>30500</v>
      </c>
      <c r="G11" s="83">
        <v>30500</v>
      </c>
      <c r="H11" s="83">
        <v>30500</v>
      </c>
    </row>
    <row r="12" spans="1:8" ht="22.5" customHeight="1">
      <c r="A12" s="131" t="s">
        <v>3</v>
      </c>
      <c r="B12" s="132"/>
      <c r="C12" s="132"/>
      <c r="D12" s="132"/>
      <c r="E12" s="132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35"/>
      <c r="B13" s="140"/>
      <c r="C13" s="140"/>
      <c r="D13" s="140"/>
      <c r="E13" s="140"/>
      <c r="F13" s="137"/>
      <c r="G13" s="137"/>
      <c r="H13" s="137"/>
    </row>
    <row r="14" spans="1:8" ht="27.75" customHeight="1">
      <c r="A14" s="75"/>
      <c r="B14" s="76"/>
      <c r="C14" s="76"/>
      <c r="D14" s="77"/>
      <c r="E14" s="78"/>
      <c r="F14" s="79" t="s">
        <v>50</v>
      </c>
      <c r="G14" s="79" t="s">
        <v>51</v>
      </c>
      <c r="H14" s="80" t="s">
        <v>52</v>
      </c>
    </row>
    <row r="15" spans="1:8" ht="22.5" customHeight="1">
      <c r="A15" s="141" t="s">
        <v>4</v>
      </c>
      <c r="B15" s="142"/>
      <c r="C15" s="142"/>
      <c r="D15" s="142"/>
      <c r="E15" s="143"/>
      <c r="F15" s="85">
        <v>0</v>
      </c>
      <c r="G15" s="85">
        <v>0</v>
      </c>
      <c r="H15" s="83">
        <v>0</v>
      </c>
    </row>
    <row r="16" spans="1:8" s="67" customFormat="1" ht="25.5" customHeight="1">
      <c r="A16" s="144"/>
      <c r="B16" s="140"/>
      <c r="C16" s="140"/>
      <c r="D16" s="140"/>
      <c r="E16" s="140"/>
      <c r="F16" s="137"/>
      <c r="G16" s="137"/>
      <c r="H16" s="137"/>
    </row>
    <row r="17" spans="1:8" s="67" customFormat="1" ht="27.75" customHeight="1">
      <c r="A17" s="75"/>
      <c r="B17" s="76"/>
      <c r="C17" s="76"/>
      <c r="D17" s="77"/>
      <c r="E17" s="78"/>
      <c r="F17" s="79" t="s">
        <v>108</v>
      </c>
      <c r="G17" s="79" t="s">
        <v>109</v>
      </c>
      <c r="H17" s="80" t="s">
        <v>110</v>
      </c>
    </row>
    <row r="18" spans="1:8" s="67" customFormat="1" ht="22.5" customHeight="1">
      <c r="A18" s="133" t="s">
        <v>5</v>
      </c>
      <c r="B18" s="132"/>
      <c r="C18" s="132"/>
      <c r="D18" s="132"/>
      <c r="E18" s="132"/>
      <c r="F18" s="82"/>
      <c r="G18" s="82"/>
      <c r="H18" s="82"/>
    </row>
    <row r="19" spans="1:8" s="67" customFormat="1" ht="22.5" customHeight="1">
      <c r="A19" s="133" t="s">
        <v>6</v>
      </c>
      <c r="B19" s="132"/>
      <c r="C19" s="132"/>
      <c r="D19" s="132"/>
      <c r="E19" s="132"/>
      <c r="F19" s="82"/>
      <c r="G19" s="82"/>
      <c r="H19" s="82"/>
    </row>
    <row r="20" spans="1:8" s="67" customFormat="1" ht="22.5" customHeight="1">
      <c r="A20" s="131" t="s">
        <v>7</v>
      </c>
      <c r="B20" s="132"/>
      <c r="C20" s="132"/>
      <c r="D20" s="132"/>
      <c r="E20" s="132"/>
      <c r="F20" s="82"/>
      <c r="G20" s="82"/>
      <c r="H20" s="82"/>
    </row>
    <row r="21" spans="1:8" s="67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7" customFormat="1" ht="22.5" customHeight="1">
      <c r="A22" s="131" t="s">
        <v>8</v>
      </c>
      <c r="B22" s="132"/>
      <c r="C22" s="132"/>
      <c r="D22" s="132"/>
      <c r="E22" s="132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7" customFormat="1" ht="18" customHeight="1">
      <c r="A23" s="90"/>
      <c r="B23" s="74"/>
      <c r="C23" s="74"/>
      <c r="D23" s="74"/>
      <c r="E23" s="7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17" sqref="A17:H43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5" t="s">
        <v>9</v>
      </c>
      <c r="B1" s="135"/>
      <c r="C1" s="135"/>
      <c r="D1" s="135"/>
      <c r="E1" s="135"/>
      <c r="F1" s="135"/>
      <c r="G1" s="135"/>
      <c r="H1" s="135"/>
    </row>
    <row r="2" spans="1:8" s="2" customFormat="1" ht="13.5" thickBot="1">
      <c r="A2" s="15"/>
      <c r="H2" s="16" t="s">
        <v>10</v>
      </c>
    </row>
    <row r="3" spans="1:8" s="2" customFormat="1" ht="26.25" thickBot="1">
      <c r="A3" s="96" t="s">
        <v>11</v>
      </c>
      <c r="B3" s="148" t="s">
        <v>46</v>
      </c>
      <c r="C3" s="149"/>
      <c r="D3" s="149"/>
      <c r="E3" s="149"/>
      <c r="F3" s="149"/>
      <c r="G3" s="149"/>
      <c r="H3" s="150"/>
    </row>
    <row r="4" spans="1:8" s="2" customFormat="1" ht="57" thickBot="1">
      <c r="A4" s="97" t="s">
        <v>12</v>
      </c>
      <c r="B4" s="104" t="s">
        <v>13</v>
      </c>
      <c r="C4" s="104" t="s">
        <v>56</v>
      </c>
      <c r="D4" s="104" t="s">
        <v>98</v>
      </c>
      <c r="E4" s="104" t="s">
        <v>97</v>
      </c>
      <c r="F4" s="104" t="s">
        <v>16</v>
      </c>
      <c r="G4" s="104" t="s">
        <v>24</v>
      </c>
      <c r="H4" s="104" t="s">
        <v>18</v>
      </c>
    </row>
    <row r="5" spans="1:8" s="2" customFormat="1" ht="13.5" thickBot="1">
      <c r="A5" s="3">
        <v>64</v>
      </c>
      <c r="B5" s="21"/>
      <c r="C5" s="6"/>
      <c r="D5" s="6"/>
      <c r="E5" s="123">
        <v>1000</v>
      </c>
      <c r="F5" s="7"/>
      <c r="G5" s="8"/>
      <c r="H5" s="9"/>
    </row>
    <row r="6" spans="1:8" s="2" customFormat="1" ht="12.75">
      <c r="A6" s="3">
        <v>65</v>
      </c>
      <c r="B6" s="4"/>
      <c r="C6" s="5"/>
      <c r="D6" s="22">
        <v>237000</v>
      </c>
      <c r="E6" s="7"/>
      <c r="F6" s="7"/>
      <c r="G6" s="23"/>
      <c r="H6" s="24"/>
    </row>
    <row r="7" spans="1:8" s="2" customFormat="1" ht="12.75">
      <c r="A7" s="20">
        <v>66</v>
      </c>
      <c r="B7" s="21"/>
      <c r="C7" s="22"/>
      <c r="D7" s="22"/>
      <c r="E7" s="22">
        <v>78500</v>
      </c>
      <c r="F7" s="22">
        <v>6313020</v>
      </c>
      <c r="G7" s="23"/>
      <c r="H7" s="24"/>
    </row>
    <row r="8" spans="1:8" s="2" customFormat="1" ht="12.75">
      <c r="A8" s="20">
        <v>67</v>
      </c>
      <c r="B8" s="21">
        <v>385000</v>
      </c>
      <c r="C8" s="22">
        <v>1398000</v>
      </c>
      <c r="D8" s="22"/>
      <c r="E8" s="22"/>
      <c r="F8" s="22"/>
      <c r="G8" s="23"/>
      <c r="H8" s="24"/>
    </row>
    <row r="9" spans="1:8" s="2" customFormat="1" ht="12.75">
      <c r="A9" s="20">
        <v>72</v>
      </c>
      <c r="B9" s="21"/>
      <c r="C9" s="22"/>
      <c r="D9" s="22"/>
      <c r="E9" s="22">
        <v>4000</v>
      </c>
      <c r="F9" s="22"/>
      <c r="G9" s="23"/>
      <c r="H9" s="24"/>
    </row>
    <row r="10" spans="1:8" s="2" customFormat="1" ht="12.75">
      <c r="A10" s="25"/>
      <c r="B10" s="21"/>
      <c r="C10" s="22"/>
      <c r="D10" s="22"/>
      <c r="E10" s="22"/>
      <c r="F10" s="22"/>
      <c r="G10" s="23"/>
      <c r="H10" s="24"/>
    </row>
    <row r="11" spans="1:8" s="2" customFormat="1" ht="12.75">
      <c r="A11" s="25"/>
      <c r="B11" s="21"/>
      <c r="C11" s="22"/>
      <c r="D11" s="22"/>
      <c r="E11" s="22"/>
      <c r="F11" s="22"/>
      <c r="G11" s="23"/>
      <c r="H11" s="24"/>
    </row>
    <row r="12" spans="1:8" s="2" customFormat="1" ht="12.75">
      <c r="A12" s="25"/>
      <c r="B12" s="21"/>
      <c r="C12" s="22"/>
      <c r="D12" s="22"/>
      <c r="E12" s="22"/>
      <c r="F12" s="22"/>
      <c r="G12" s="23"/>
      <c r="H12" s="24"/>
    </row>
    <row r="13" spans="1:8" s="2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2" customFormat="1" ht="30" customHeight="1" thickBot="1">
      <c r="A14" s="31" t="s">
        <v>19</v>
      </c>
      <c r="B14" s="32">
        <f>B5+B6+B7+B8</f>
        <v>385000</v>
      </c>
      <c r="C14" s="32">
        <f>C5+C6+C7+C8</f>
        <v>1398000</v>
      </c>
      <c r="D14" s="32">
        <f>D5+D6+D7</f>
        <v>237000</v>
      </c>
      <c r="E14" s="32">
        <f>E5+E6+E7+E9</f>
        <v>83500</v>
      </c>
      <c r="F14" s="32">
        <f>F5+F6+F7</f>
        <v>6313020</v>
      </c>
      <c r="G14" s="32">
        <f>G5+G6+G7</f>
        <v>0</v>
      </c>
      <c r="H14" s="35"/>
    </row>
    <row r="15" spans="1:8" s="2" customFormat="1" ht="28.5" customHeight="1" thickBot="1">
      <c r="A15" s="31" t="s">
        <v>20</v>
      </c>
      <c r="B15" s="145">
        <f>B14+C14+D14+E14+F14+G14+H14</f>
        <v>8416520</v>
      </c>
      <c r="C15" s="146"/>
      <c r="D15" s="146"/>
      <c r="E15" s="146"/>
      <c r="F15" s="146"/>
      <c r="G15" s="146"/>
      <c r="H15" s="147"/>
    </row>
    <row r="16" spans="1:8" ht="13.5" thickBot="1">
      <c r="A16" s="12"/>
      <c r="B16" s="12"/>
      <c r="C16" s="12"/>
      <c r="D16" s="13"/>
      <c r="E16" s="36"/>
      <c r="H16" s="16"/>
    </row>
    <row r="17" spans="1:8" ht="24" customHeight="1" thickBot="1">
      <c r="A17" s="98" t="s">
        <v>11</v>
      </c>
      <c r="B17" s="148" t="s">
        <v>47</v>
      </c>
      <c r="C17" s="149"/>
      <c r="D17" s="149"/>
      <c r="E17" s="149"/>
      <c r="F17" s="149"/>
      <c r="G17" s="149"/>
      <c r="H17" s="150"/>
    </row>
    <row r="18" spans="1:8" ht="90" thickBot="1">
      <c r="A18" s="99" t="s">
        <v>12</v>
      </c>
      <c r="B18" s="17" t="s">
        <v>13</v>
      </c>
      <c r="C18" s="18" t="s">
        <v>14</v>
      </c>
      <c r="D18" s="18" t="s">
        <v>15</v>
      </c>
      <c r="E18" s="18" t="s">
        <v>16</v>
      </c>
      <c r="F18" s="18" t="s">
        <v>17</v>
      </c>
      <c r="G18" s="18" t="s">
        <v>45</v>
      </c>
      <c r="H18" s="19" t="s">
        <v>18</v>
      </c>
    </row>
    <row r="19" spans="1:8" ht="13.5" thickBot="1">
      <c r="A19" s="124">
        <v>64</v>
      </c>
      <c r="B19" s="125"/>
      <c r="C19" s="126">
        <v>1000</v>
      </c>
      <c r="D19" s="126"/>
      <c r="E19" s="126"/>
      <c r="F19" s="126"/>
      <c r="G19" s="127"/>
      <c r="H19" s="128"/>
    </row>
    <row r="20" spans="1:8" ht="12.75">
      <c r="A20" s="3">
        <v>65</v>
      </c>
      <c r="B20" s="4"/>
      <c r="C20" s="5"/>
      <c r="D20" s="6">
        <v>237000</v>
      </c>
      <c r="E20" s="7"/>
      <c r="F20" s="7"/>
      <c r="G20" s="8"/>
      <c r="H20" s="9"/>
    </row>
    <row r="21" spans="1:8" ht="12.75">
      <c r="A21" s="20">
        <v>66</v>
      </c>
      <c r="B21" s="21"/>
      <c r="C21" s="22">
        <v>77500</v>
      </c>
      <c r="D21" s="22"/>
      <c r="E21" s="22">
        <v>6034000</v>
      </c>
      <c r="F21" s="22"/>
      <c r="G21" s="23"/>
      <c r="H21" s="24"/>
    </row>
    <row r="22" spans="1:8" ht="12.75">
      <c r="A22" s="20">
        <v>67</v>
      </c>
      <c r="B22" s="21">
        <v>1502500</v>
      </c>
      <c r="C22" s="22"/>
      <c r="D22" s="22"/>
      <c r="E22" s="22"/>
      <c r="F22" s="22"/>
      <c r="G22" s="23"/>
      <c r="H22" s="24"/>
    </row>
    <row r="23" spans="1:8" ht="12.75">
      <c r="A23" s="20">
        <v>72</v>
      </c>
      <c r="B23" s="21"/>
      <c r="C23" s="22"/>
      <c r="D23" s="22"/>
      <c r="E23" s="22"/>
      <c r="F23" s="22"/>
      <c r="G23" s="23">
        <v>4000</v>
      </c>
      <c r="H23" s="24"/>
    </row>
    <row r="24" spans="1:8" ht="12.75">
      <c r="A24" s="25"/>
      <c r="B24" s="21"/>
      <c r="C24" s="22"/>
      <c r="D24" s="22"/>
      <c r="E24" s="22"/>
      <c r="F24" s="22"/>
      <c r="G24" s="23"/>
      <c r="H24" s="24"/>
    </row>
    <row r="25" spans="1:8" ht="12.75">
      <c r="A25" s="25"/>
      <c r="B25" s="21"/>
      <c r="C25" s="22"/>
      <c r="D25" s="22"/>
      <c r="E25" s="22"/>
      <c r="F25" s="22"/>
      <c r="G25" s="23"/>
      <c r="H25" s="24"/>
    </row>
    <row r="26" spans="1:8" ht="12.75">
      <c r="A26" s="25"/>
      <c r="B26" s="21"/>
      <c r="C26" s="22"/>
      <c r="D26" s="22"/>
      <c r="E26" s="22"/>
      <c r="F26" s="22"/>
      <c r="G26" s="23"/>
      <c r="H26" s="24"/>
    </row>
    <row r="27" spans="1:8" ht="13.5" thickBot="1">
      <c r="A27" s="26"/>
      <c r="B27" s="27"/>
      <c r="C27" s="28"/>
      <c r="D27" s="28"/>
      <c r="E27" s="28"/>
      <c r="F27" s="28"/>
      <c r="G27" s="29"/>
      <c r="H27" s="30"/>
    </row>
    <row r="28" spans="1:8" s="2" customFormat="1" ht="30" customHeight="1" thickBot="1">
      <c r="A28" s="31" t="s">
        <v>19</v>
      </c>
      <c r="B28" s="32">
        <v>1502500</v>
      </c>
      <c r="C28" s="33">
        <f>+C21+C19</f>
        <v>78500</v>
      </c>
      <c r="D28" s="34">
        <f>D20</f>
        <v>237000</v>
      </c>
      <c r="E28" s="33">
        <v>6034000</v>
      </c>
      <c r="F28" s="34">
        <f>+F21</f>
        <v>0</v>
      </c>
      <c r="G28" s="33">
        <v>4000</v>
      </c>
      <c r="H28" s="35">
        <v>0</v>
      </c>
    </row>
    <row r="29" spans="1:8" s="2" customFormat="1" ht="28.5" customHeight="1" thickBot="1">
      <c r="A29" s="31" t="s">
        <v>48</v>
      </c>
      <c r="B29" s="145">
        <f>B28+C28+D28+E28+F28+G28+H28</f>
        <v>7856000</v>
      </c>
      <c r="C29" s="146"/>
      <c r="D29" s="146"/>
      <c r="E29" s="146"/>
      <c r="F29" s="146"/>
      <c r="G29" s="146"/>
      <c r="H29" s="147"/>
    </row>
    <row r="30" spans="4:5" ht="13.5" thickBot="1">
      <c r="D30" s="38"/>
      <c r="E30" s="39"/>
    </row>
    <row r="31" spans="1:8" ht="26.25" thickBot="1">
      <c r="A31" s="98" t="s">
        <v>11</v>
      </c>
      <c r="B31" s="148" t="s">
        <v>114</v>
      </c>
      <c r="C31" s="149"/>
      <c r="D31" s="149"/>
      <c r="E31" s="149"/>
      <c r="F31" s="149"/>
      <c r="G31" s="149"/>
      <c r="H31" s="150"/>
    </row>
    <row r="32" spans="1:8" ht="90" thickBot="1">
      <c r="A32" s="99" t="s">
        <v>12</v>
      </c>
      <c r="B32" s="17" t="s">
        <v>13</v>
      </c>
      <c r="C32" s="18" t="s">
        <v>14</v>
      </c>
      <c r="D32" s="18" t="s">
        <v>15</v>
      </c>
      <c r="E32" s="18" t="s">
        <v>16</v>
      </c>
      <c r="F32" s="18" t="s">
        <v>17</v>
      </c>
      <c r="G32" s="18" t="s">
        <v>45</v>
      </c>
      <c r="H32" s="19" t="s">
        <v>18</v>
      </c>
    </row>
    <row r="33" spans="1:8" ht="13.5" thickBot="1">
      <c r="A33" s="124"/>
      <c r="B33" s="125"/>
      <c r="C33" s="126">
        <v>1000</v>
      </c>
      <c r="D33" s="126"/>
      <c r="E33" s="126"/>
      <c r="F33" s="126"/>
      <c r="G33" s="127"/>
      <c r="H33" s="128"/>
    </row>
    <row r="34" spans="1:8" ht="12.75">
      <c r="A34" s="3">
        <v>65</v>
      </c>
      <c r="B34" s="4"/>
      <c r="C34" s="5"/>
      <c r="D34" s="6">
        <v>237000</v>
      </c>
      <c r="E34" s="7"/>
      <c r="F34" s="7"/>
      <c r="G34" s="8"/>
      <c r="H34" s="9"/>
    </row>
    <row r="35" spans="1:8" ht="12.75">
      <c r="A35" s="20">
        <v>66</v>
      </c>
      <c r="B35" s="21"/>
      <c r="C35" s="22">
        <v>7750</v>
      </c>
      <c r="D35" s="22"/>
      <c r="E35" s="22">
        <v>6060000</v>
      </c>
      <c r="F35" s="22"/>
      <c r="G35" s="23"/>
      <c r="H35" s="24"/>
    </row>
    <row r="36" spans="1:8" ht="12.75">
      <c r="A36" s="20">
        <v>67</v>
      </c>
      <c r="B36" s="21">
        <v>1573250</v>
      </c>
      <c r="C36" s="22"/>
      <c r="D36" s="22"/>
      <c r="E36" s="22"/>
      <c r="F36" s="22"/>
      <c r="G36" s="23"/>
      <c r="H36" s="24"/>
    </row>
    <row r="37" spans="1:8" ht="12.75">
      <c r="A37" s="20">
        <v>72</v>
      </c>
      <c r="B37" s="21"/>
      <c r="C37" s="22"/>
      <c r="D37" s="22"/>
      <c r="E37" s="22"/>
      <c r="F37" s="22"/>
      <c r="G37" s="23">
        <v>4000</v>
      </c>
      <c r="H37" s="24"/>
    </row>
    <row r="38" spans="1:8" ht="13.5" customHeight="1">
      <c r="A38" s="25"/>
      <c r="B38" s="21"/>
      <c r="C38" s="22"/>
      <c r="D38" s="22"/>
      <c r="E38" s="22"/>
      <c r="F38" s="22"/>
      <c r="G38" s="23"/>
      <c r="H38" s="24"/>
    </row>
    <row r="39" spans="1:8" ht="13.5" customHeight="1">
      <c r="A39" s="25"/>
      <c r="B39" s="21"/>
      <c r="C39" s="22"/>
      <c r="D39" s="22"/>
      <c r="E39" s="22"/>
      <c r="F39" s="22"/>
      <c r="G39" s="23"/>
      <c r="H39" s="24"/>
    </row>
    <row r="40" spans="1:8" ht="13.5" customHeight="1">
      <c r="A40" s="25"/>
      <c r="B40" s="21"/>
      <c r="C40" s="22"/>
      <c r="D40" s="22"/>
      <c r="E40" s="22"/>
      <c r="F40" s="22"/>
      <c r="G40" s="23"/>
      <c r="H40" s="24"/>
    </row>
    <row r="41" spans="1:8" ht="13.5" thickBot="1">
      <c r="A41" s="26"/>
      <c r="B41" s="27"/>
      <c r="C41" s="28"/>
      <c r="D41" s="28"/>
      <c r="E41" s="28"/>
      <c r="F41" s="28"/>
      <c r="G41" s="29"/>
      <c r="H41" s="30"/>
    </row>
    <row r="42" spans="1:8" s="2" customFormat="1" ht="30" customHeight="1" thickBot="1">
      <c r="A42" s="31" t="s">
        <v>19</v>
      </c>
      <c r="B42" s="32">
        <f>B36</f>
        <v>1573250</v>
      </c>
      <c r="C42" s="33">
        <f>+C35</f>
        <v>7750</v>
      </c>
      <c r="D42" s="34">
        <f>D34</f>
        <v>237000</v>
      </c>
      <c r="E42" s="33">
        <v>6060000</v>
      </c>
      <c r="F42" s="34">
        <f>+F35</f>
        <v>0</v>
      </c>
      <c r="G42" s="33">
        <v>4000</v>
      </c>
      <c r="H42" s="35">
        <v>0</v>
      </c>
    </row>
    <row r="43" spans="1:8" s="2" customFormat="1" ht="28.5" customHeight="1" thickBot="1">
      <c r="A43" s="31" t="s">
        <v>49</v>
      </c>
      <c r="B43" s="145">
        <f>B42+C42+D42+E42+F42+G42+H42</f>
        <v>7882000</v>
      </c>
      <c r="C43" s="146"/>
      <c r="D43" s="146"/>
      <c r="E43" s="146"/>
      <c r="F43" s="146"/>
      <c r="G43" s="146"/>
      <c r="H43" s="147"/>
    </row>
    <row r="44" spans="3:5" ht="13.5" customHeight="1">
      <c r="C44" s="40"/>
      <c r="D44" s="38"/>
      <c r="E44" s="41"/>
    </row>
    <row r="45" spans="3:5" ht="13.5" customHeight="1">
      <c r="C45" s="40"/>
      <c r="D45" s="42"/>
      <c r="E45" s="43"/>
    </row>
    <row r="46" spans="4:5" ht="13.5" customHeight="1">
      <c r="D46" s="44"/>
      <c r="E46" s="45"/>
    </row>
    <row r="47" spans="4:5" ht="13.5" customHeight="1">
      <c r="D47" s="46"/>
      <c r="E47" s="47"/>
    </row>
    <row r="48" spans="4:5" ht="13.5" customHeight="1">
      <c r="D48" s="38"/>
      <c r="E48" s="39"/>
    </row>
    <row r="49" spans="3:5" ht="28.5" customHeight="1">
      <c r="C49" s="40"/>
      <c r="D49" s="38"/>
      <c r="E49" s="48"/>
    </row>
    <row r="50" spans="3:5" ht="13.5" customHeight="1">
      <c r="C50" s="40"/>
      <c r="D50" s="38"/>
      <c r="E50" s="43"/>
    </row>
    <row r="51" spans="4:5" ht="13.5" customHeight="1">
      <c r="D51" s="38"/>
      <c r="E51" s="39"/>
    </row>
    <row r="52" spans="4:5" ht="13.5" customHeight="1">
      <c r="D52" s="38"/>
      <c r="E52" s="47"/>
    </row>
    <row r="53" spans="4:5" ht="13.5" customHeight="1">
      <c r="D53" s="38"/>
      <c r="E53" s="39"/>
    </row>
    <row r="54" spans="4:5" ht="22.5" customHeight="1">
      <c r="D54" s="38"/>
      <c r="E54" s="49"/>
    </row>
    <row r="55" spans="4:5" ht="13.5" customHeight="1">
      <c r="D55" s="44"/>
      <c r="E55" s="45"/>
    </row>
    <row r="56" spans="2:5" ht="13.5" customHeight="1">
      <c r="B56" s="40"/>
      <c r="D56" s="44"/>
      <c r="E56" s="50"/>
    </row>
    <row r="57" spans="3:5" ht="13.5" customHeight="1">
      <c r="C57" s="40"/>
      <c r="D57" s="44"/>
      <c r="E57" s="51"/>
    </row>
    <row r="58" spans="3:5" ht="13.5" customHeight="1">
      <c r="C58" s="40"/>
      <c r="D58" s="46"/>
      <c r="E58" s="43"/>
    </row>
    <row r="59" spans="4:5" ht="13.5" customHeight="1">
      <c r="D59" s="38"/>
      <c r="E59" s="39"/>
    </row>
    <row r="60" spans="2:5" ht="13.5" customHeight="1">
      <c r="B60" s="40"/>
      <c r="D60" s="38"/>
      <c r="E60" s="41"/>
    </row>
    <row r="61" spans="3:5" ht="13.5" customHeight="1">
      <c r="C61" s="40"/>
      <c r="D61" s="38"/>
      <c r="E61" s="50"/>
    </row>
    <row r="62" spans="3:5" ht="13.5" customHeight="1">
      <c r="C62" s="40"/>
      <c r="D62" s="46"/>
      <c r="E62" s="43"/>
    </row>
    <row r="63" spans="4:5" ht="13.5" customHeight="1">
      <c r="D63" s="44"/>
      <c r="E63" s="39"/>
    </row>
    <row r="64" spans="3:5" ht="13.5" customHeight="1">
      <c r="C64" s="40"/>
      <c r="D64" s="44"/>
      <c r="E64" s="50"/>
    </row>
    <row r="65" spans="4:5" ht="22.5" customHeight="1">
      <c r="D65" s="46"/>
      <c r="E65" s="49"/>
    </row>
    <row r="66" spans="4:5" ht="13.5" customHeight="1">
      <c r="D66" s="38"/>
      <c r="E66" s="39"/>
    </row>
    <row r="67" spans="4:5" ht="13.5" customHeight="1">
      <c r="D67" s="46"/>
      <c r="E67" s="43"/>
    </row>
    <row r="68" spans="4:5" ht="13.5" customHeight="1">
      <c r="D68" s="38"/>
      <c r="E68" s="39"/>
    </row>
    <row r="69" spans="4:5" ht="13.5" customHeight="1">
      <c r="D69" s="38"/>
      <c r="E69" s="39"/>
    </row>
    <row r="70" spans="1:5" ht="13.5" customHeight="1">
      <c r="A70" s="40"/>
      <c r="D70" s="52"/>
      <c r="E70" s="50"/>
    </row>
    <row r="71" spans="2:5" ht="13.5" customHeight="1">
      <c r="B71" s="40"/>
      <c r="C71" s="40"/>
      <c r="D71" s="53"/>
      <c r="E71" s="50"/>
    </row>
    <row r="72" spans="2:5" ht="13.5" customHeight="1">
      <c r="B72" s="40"/>
      <c r="C72" s="40"/>
      <c r="D72" s="53"/>
      <c r="E72" s="41"/>
    </row>
    <row r="73" spans="2:5" ht="13.5" customHeight="1">
      <c r="B73" s="40"/>
      <c r="C73" s="40"/>
      <c r="D73" s="46"/>
      <c r="E73" s="47"/>
    </row>
    <row r="74" spans="4:5" ht="12.75">
      <c r="D74" s="38"/>
      <c r="E74" s="39"/>
    </row>
    <row r="75" spans="2:5" ht="12.75">
      <c r="B75" s="40"/>
      <c r="D75" s="38"/>
      <c r="E75" s="50"/>
    </row>
    <row r="76" spans="3:5" ht="12.75">
      <c r="C76" s="40"/>
      <c r="D76" s="38"/>
      <c r="E76" s="41"/>
    </row>
    <row r="77" spans="3:5" ht="12.75">
      <c r="C77" s="40"/>
      <c r="D77" s="46"/>
      <c r="E77" s="43"/>
    </row>
    <row r="78" spans="4:5" ht="12.75">
      <c r="D78" s="38"/>
      <c r="E78" s="39"/>
    </row>
    <row r="79" spans="4:5" ht="12.75">
      <c r="D79" s="38"/>
      <c r="E79" s="39"/>
    </row>
    <row r="80" spans="4:5" ht="12.75">
      <c r="D80" s="54"/>
      <c r="E80" s="55"/>
    </row>
    <row r="81" spans="4:5" ht="12.75">
      <c r="D81" s="38"/>
      <c r="E81" s="39"/>
    </row>
    <row r="82" spans="4:5" ht="12.75">
      <c r="D82" s="38"/>
      <c r="E82" s="39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46"/>
      <c r="E86" s="43"/>
    </row>
    <row r="87" spans="4:5" ht="12.75">
      <c r="D87" s="38"/>
      <c r="E87" s="39"/>
    </row>
    <row r="88" spans="4:5" ht="12.75">
      <c r="D88" s="38"/>
      <c r="E88" s="39"/>
    </row>
    <row r="89" spans="4:5" ht="12.75">
      <c r="D89" s="38"/>
      <c r="E89" s="39"/>
    </row>
    <row r="90" spans="4:5" ht="12.75">
      <c r="D90" s="38"/>
      <c r="E90" s="39"/>
    </row>
    <row r="91" spans="1:5" ht="28.5" customHeight="1">
      <c r="A91" s="56"/>
      <c r="B91" s="56"/>
      <c r="C91" s="56"/>
      <c r="D91" s="57"/>
      <c r="E91" s="58"/>
    </row>
    <row r="92" spans="3:5" ht="12.75">
      <c r="C92" s="40"/>
      <c r="D92" s="38"/>
      <c r="E92" s="41"/>
    </row>
    <row r="93" spans="4:5" ht="12.75">
      <c r="D93" s="59"/>
      <c r="E93" s="60"/>
    </row>
    <row r="94" spans="4:5" ht="12.75">
      <c r="D94" s="38"/>
      <c r="E94" s="39"/>
    </row>
    <row r="95" spans="4:5" ht="12.75">
      <c r="D95" s="54"/>
      <c r="E95" s="55"/>
    </row>
    <row r="96" spans="4:5" ht="12.75">
      <c r="D96" s="54"/>
      <c r="E96" s="55"/>
    </row>
    <row r="97" spans="4:5" ht="12.75">
      <c r="D97" s="38"/>
      <c r="E97" s="39"/>
    </row>
    <row r="98" spans="4:5" ht="12.75">
      <c r="D98" s="46"/>
      <c r="E98" s="43"/>
    </row>
    <row r="99" spans="4:5" ht="12.75">
      <c r="D99" s="38"/>
      <c r="E99" s="39"/>
    </row>
    <row r="100" spans="4:5" ht="12.75">
      <c r="D100" s="38"/>
      <c r="E100" s="39"/>
    </row>
    <row r="101" spans="4:5" ht="12.75">
      <c r="D101" s="46"/>
      <c r="E101" s="43"/>
    </row>
    <row r="102" spans="4:5" ht="12.75">
      <c r="D102" s="38"/>
      <c r="E102" s="39"/>
    </row>
    <row r="103" spans="4:5" ht="12.75">
      <c r="D103" s="54"/>
      <c r="E103" s="55"/>
    </row>
    <row r="104" spans="4:5" ht="12.75">
      <c r="D104" s="46"/>
      <c r="E104" s="60"/>
    </row>
    <row r="105" spans="4:5" ht="12.75">
      <c r="D105" s="44"/>
      <c r="E105" s="55"/>
    </row>
    <row r="106" spans="4:5" ht="12.75">
      <c r="D106" s="46"/>
      <c r="E106" s="43"/>
    </row>
    <row r="107" spans="4:5" ht="12.75">
      <c r="D107" s="38"/>
      <c r="E107" s="39"/>
    </row>
    <row r="108" spans="3:5" ht="12.75">
      <c r="C108" s="40"/>
      <c r="D108" s="38"/>
      <c r="E108" s="41"/>
    </row>
    <row r="109" spans="4:5" ht="12.75">
      <c r="D109" s="44"/>
      <c r="E109" s="43"/>
    </row>
    <row r="110" spans="4:5" ht="12.75">
      <c r="D110" s="44"/>
      <c r="E110" s="55"/>
    </row>
    <row r="111" spans="3:5" ht="12.75">
      <c r="C111" s="40"/>
      <c r="D111" s="44"/>
      <c r="E111" s="61"/>
    </row>
    <row r="112" spans="3:5" ht="12.75">
      <c r="C112" s="40"/>
      <c r="D112" s="46"/>
      <c r="E112" s="47"/>
    </row>
    <row r="113" spans="4:5" ht="12.75">
      <c r="D113" s="38"/>
      <c r="E113" s="39"/>
    </row>
    <row r="114" spans="4:5" ht="12.75">
      <c r="D114" s="59"/>
      <c r="E114" s="62"/>
    </row>
    <row r="115" spans="4:5" ht="11.25" customHeight="1">
      <c r="D115" s="54"/>
      <c r="E115" s="55"/>
    </row>
    <row r="116" spans="2:5" ht="24" customHeight="1">
      <c r="B116" s="40"/>
      <c r="D116" s="54"/>
      <c r="E116" s="63"/>
    </row>
    <row r="117" spans="3:5" ht="15" customHeight="1">
      <c r="C117" s="40"/>
      <c r="D117" s="54"/>
      <c r="E117" s="63"/>
    </row>
    <row r="118" spans="4:5" ht="11.25" customHeight="1">
      <c r="D118" s="59"/>
      <c r="E118" s="60"/>
    </row>
    <row r="119" spans="4:5" ht="12.75">
      <c r="D119" s="54"/>
      <c r="E119" s="55"/>
    </row>
    <row r="120" spans="2:5" ht="13.5" customHeight="1">
      <c r="B120" s="40"/>
      <c r="D120" s="54"/>
      <c r="E120" s="64"/>
    </row>
    <row r="121" spans="3:5" ht="12.75" customHeight="1">
      <c r="C121" s="40"/>
      <c r="D121" s="54"/>
      <c r="E121" s="41"/>
    </row>
    <row r="122" spans="3:5" ht="12.75" customHeight="1">
      <c r="C122" s="40"/>
      <c r="D122" s="46"/>
      <c r="E122" s="47"/>
    </row>
    <row r="123" spans="4:5" ht="12.75">
      <c r="D123" s="38"/>
      <c r="E123" s="39"/>
    </row>
    <row r="124" spans="3:5" ht="12.75">
      <c r="C124" s="40"/>
      <c r="D124" s="38"/>
      <c r="E124" s="61"/>
    </row>
    <row r="125" spans="4:5" ht="12.75">
      <c r="D125" s="59"/>
      <c r="E125" s="60"/>
    </row>
    <row r="126" spans="4:5" ht="12.75">
      <c r="D126" s="54"/>
      <c r="E126" s="55"/>
    </row>
    <row r="127" spans="4:5" ht="12.75">
      <c r="D127" s="38"/>
      <c r="E127" s="39"/>
    </row>
    <row r="128" spans="1:5" ht="19.5" customHeight="1">
      <c r="A128" s="65"/>
      <c r="B128" s="12"/>
      <c r="C128" s="12"/>
      <c r="D128" s="12"/>
      <c r="E128" s="50"/>
    </row>
    <row r="129" spans="1:5" ht="15" customHeight="1">
      <c r="A129" s="40"/>
      <c r="D129" s="52"/>
      <c r="E129" s="50"/>
    </row>
    <row r="130" spans="1:5" ht="12.75">
      <c r="A130" s="40"/>
      <c r="B130" s="40"/>
      <c r="D130" s="52"/>
      <c r="E130" s="41"/>
    </row>
    <row r="131" spans="3:5" ht="12.75">
      <c r="C131" s="40"/>
      <c r="D131" s="38"/>
      <c r="E131" s="50"/>
    </row>
    <row r="132" spans="4:5" ht="12.75">
      <c r="D132" s="42"/>
      <c r="E132" s="43"/>
    </row>
    <row r="133" spans="2:5" ht="12.75">
      <c r="B133" s="40"/>
      <c r="D133" s="38"/>
      <c r="E133" s="41"/>
    </row>
    <row r="134" spans="3:5" ht="12.75">
      <c r="C134" s="40"/>
      <c r="D134" s="38"/>
      <c r="E134" s="41"/>
    </row>
    <row r="135" spans="4:5" ht="12.75">
      <c r="D135" s="46"/>
      <c r="E135" s="47"/>
    </row>
    <row r="136" spans="3:5" ht="22.5" customHeight="1">
      <c r="C136" s="40"/>
      <c r="D136" s="38"/>
      <c r="E136" s="48"/>
    </row>
    <row r="137" spans="4:5" ht="12.75">
      <c r="D137" s="38"/>
      <c r="E137" s="47"/>
    </row>
    <row r="138" spans="2:5" ht="12.75">
      <c r="B138" s="40"/>
      <c r="D138" s="44"/>
      <c r="E138" s="50"/>
    </row>
    <row r="139" spans="3:5" ht="12.75">
      <c r="C139" s="40"/>
      <c r="D139" s="44"/>
      <c r="E139" s="51"/>
    </row>
    <row r="140" spans="4:5" ht="12.75">
      <c r="D140" s="46"/>
      <c r="E140" s="43"/>
    </row>
    <row r="141" spans="1:5" ht="13.5" customHeight="1">
      <c r="A141" s="40"/>
      <c r="D141" s="52"/>
      <c r="E141" s="50"/>
    </row>
    <row r="142" spans="2:5" ht="13.5" customHeight="1">
      <c r="B142" s="40"/>
      <c r="D142" s="38"/>
      <c r="E142" s="50"/>
    </row>
    <row r="143" spans="3:5" ht="13.5" customHeight="1">
      <c r="C143" s="40"/>
      <c r="D143" s="38"/>
      <c r="E143" s="41"/>
    </row>
    <row r="144" spans="3:5" ht="12.75">
      <c r="C144" s="40"/>
      <c r="D144" s="46"/>
      <c r="E144" s="43"/>
    </row>
    <row r="145" spans="3:5" ht="12.75">
      <c r="C145" s="40"/>
      <c r="D145" s="38"/>
      <c r="E145" s="41"/>
    </row>
    <row r="146" spans="4:5" ht="12.75">
      <c r="D146" s="59"/>
      <c r="E146" s="60"/>
    </row>
    <row r="147" spans="3:5" ht="12.75">
      <c r="C147" s="40"/>
      <c r="D147" s="44"/>
      <c r="E147" s="61"/>
    </row>
    <row r="148" spans="3:5" ht="12.75">
      <c r="C148" s="40"/>
      <c r="D148" s="46"/>
      <c r="E148" s="47"/>
    </row>
    <row r="149" spans="4:5" ht="12.75">
      <c r="D149" s="59"/>
      <c r="E149" s="66"/>
    </row>
    <row r="150" spans="2:5" ht="12.75">
      <c r="B150" s="40"/>
      <c r="D150" s="54"/>
      <c r="E150" s="64"/>
    </row>
    <row r="151" spans="3:5" ht="12.75">
      <c r="C151" s="40"/>
      <c r="D151" s="54"/>
      <c r="E151" s="41"/>
    </row>
    <row r="152" spans="3:5" ht="12.75">
      <c r="C152" s="40"/>
      <c r="D152" s="46"/>
      <c r="E152" s="47"/>
    </row>
    <row r="153" spans="3:5" ht="12.75">
      <c r="C153" s="40"/>
      <c r="D153" s="46"/>
      <c r="E153" s="47"/>
    </row>
    <row r="154" spans="4:5" ht="12.75">
      <c r="D154" s="38"/>
      <c r="E154" s="39"/>
    </row>
    <row r="155" spans="1:5" s="67" customFormat="1" ht="18" customHeight="1">
      <c r="A155" s="151"/>
      <c r="B155" s="152"/>
      <c r="C155" s="152"/>
      <c r="D155" s="152"/>
      <c r="E155" s="152"/>
    </row>
    <row r="156" spans="1:5" ht="28.5" customHeight="1">
      <c r="A156" s="56"/>
      <c r="B156" s="56"/>
      <c r="C156" s="56"/>
      <c r="D156" s="57"/>
      <c r="E156" s="58"/>
    </row>
    <row r="158" spans="1:5" ht="15.75">
      <c r="A158" s="69"/>
      <c r="B158" s="40"/>
      <c r="C158" s="40"/>
      <c r="D158" s="70"/>
      <c r="E158" s="11"/>
    </row>
    <row r="159" spans="1:5" ht="12.75">
      <c r="A159" s="40"/>
      <c r="B159" s="40"/>
      <c r="C159" s="40"/>
      <c r="D159" s="70"/>
      <c r="E159" s="11"/>
    </row>
    <row r="160" spans="1:5" ht="17.25" customHeight="1">
      <c r="A160" s="40"/>
      <c r="B160" s="40"/>
      <c r="C160" s="40"/>
      <c r="D160" s="70"/>
      <c r="E160" s="11"/>
    </row>
    <row r="161" spans="1:5" ht="13.5" customHeight="1">
      <c r="A161" s="40"/>
      <c r="B161" s="40"/>
      <c r="C161" s="40"/>
      <c r="D161" s="70"/>
      <c r="E161" s="11"/>
    </row>
    <row r="162" spans="1:5" ht="12.75">
      <c r="A162" s="40"/>
      <c r="B162" s="40"/>
      <c r="C162" s="40"/>
      <c r="D162" s="70"/>
      <c r="E162" s="11"/>
    </row>
    <row r="163" spans="1:3" ht="12.75">
      <c r="A163" s="40"/>
      <c r="B163" s="40"/>
      <c r="C163" s="40"/>
    </row>
    <row r="164" spans="1:5" ht="12.75">
      <c r="A164" s="40"/>
      <c r="B164" s="40"/>
      <c r="C164" s="40"/>
      <c r="D164" s="70"/>
      <c r="E164" s="11"/>
    </row>
    <row r="165" spans="1:5" ht="12.75">
      <c r="A165" s="40"/>
      <c r="B165" s="40"/>
      <c r="C165" s="40"/>
      <c r="D165" s="70"/>
      <c r="E165" s="71"/>
    </row>
    <row r="166" spans="1:5" ht="12.75">
      <c r="A166" s="40"/>
      <c r="B166" s="40"/>
      <c r="C166" s="40"/>
      <c r="D166" s="70"/>
      <c r="E166" s="11"/>
    </row>
    <row r="167" spans="1:5" ht="22.5" customHeight="1">
      <c r="A167" s="40"/>
      <c r="B167" s="40"/>
      <c r="C167" s="40"/>
      <c r="D167" s="70"/>
      <c r="E167" s="48"/>
    </row>
    <row r="168" spans="4:5" ht="22.5" customHeight="1">
      <c r="D168" s="46"/>
      <c r="E168" s="49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2"/>
  <sheetViews>
    <sheetView zoomScalePageLayoutView="0" workbookViewId="0" topLeftCell="A113">
      <selection activeCell="B141" sqref="B141"/>
    </sheetView>
  </sheetViews>
  <sheetFormatPr defaultColWidth="11.421875" defaultRowHeight="12.75"/>
  <cols>
    <col min="1" max="1" width="11.421875" style="93" bestFit="1" customWidth="1"/>
    <col min="2" max="2" width="34.421875" style="94" customWidth="1"/>
    <col min="3" max="3" width="14.28125" style="105" customWidth="1"/>
    <col min="4" max="4" width="11.7109375" style="105" bestFit="1" customWidth="1"/>
    <col min="5" max="5" width="13.28125" style="105" customWidth="1"/>
    <col min="6" max="6" width="12.421875" style="105" customWidth="1"/>
    <col min="7" max="7" width="14.140625" style="105" bestFit="1" customWidth="1"/>
    <col min="8" max="8" width="12.57421875" style="105" customWidth="1"/>
    <col min="9" max="9" width="7.57421875" style="105" bestFit="1" customWidth="1"/>
    <col min="10" max="10" width="10.00390625" style="105" bestFit="1" customWidth="1"/>
    <col min="11" max="11" width="14.00390625" style="105" customWidth="1"/>
    <col min="12" max="12" width="14.140625" style="105" customWidth="1"/>
    <col min="13" max="13" width="9.57421875" style="103" customWidth="1"/>
    <col min="14" max="16384" width="11.421875" style="10" customWidth="1"/>
  </cols>
  <sheetData>
    <row r="1" spans="1:12" ht="24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3" s="11" customFormat="1" ht="67.5">
      <c r="A2" s="95" t="s">
        <v>22</v>
      </c>
      <c r="B2" s="95" t="s">
        <v>23</v>
      </c>
      <c r="C2" s="106" t="s">
        <v>112</v>
      </c>
      <c r="D2" s="104" t="s">
        <v>13</v>
      </c>
      <c r="E2" s="104" t="s">
        <v>56</v>
      </c>
      <c r="F2" s="104" t="s">
        <v>98</v>
      </c>
      <c r="G2" s="104" t="s">
        <v>97</v>
      </c>
      <c r="H2" s="104" t="s">
        <v>16</v>
      </c>
      <c r="I2" s="104" t="s">
        <v>24</v>
      </c>
      <c r="J2" s="104" t="s">
        <v>18</v>
      </c>
      <c r="K2" s="106" t="s">
        <v>53</v>
      </c>
      <c r="L2" s="106" t="s">
        <v>113</v>
      </c>
      <c r="M2" s="102"/>
    </row>
    <row r="3" spans="1:12" ht="12.75">
      <c r="A3" s="107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3" s="11" customFormat="1" ht="25.5">
      <c r="A4" s="107"/>
      <c r="B4" s="110" t="s">
        <v>95</v>
      </c>
      <c r="C4" s="111">
        <f>D4+E4+F4+G4+H4+I4+J4</f>
        <v>8416520</v>
      </c>
      <c r="D4" s="111">
        <f>D6+D99+D114</f>
        <v>385000</v>
      </c>
      <c r="E4" s="111">
        <f aca="true" t="shared" si="0" ref="E4:L4">E6+E99</f>
        <v>1398000</v>
      </c>
      <c r="F4" s="111">
        <f t="shared" si="0"/>
        <v>237000</v>
      </c>
      <c r="G4" s="111">
        <f t="shared" si="0"/>
        <v>83500</v>
      </c>
      <c r="H4" s="111">
        <f t="shared" si="0"/>
        <v>6313020</v>
      </c>
      <c r="I4" s="111">
        <f t="shared" si="0"/>
        <v>0</v>
      </c>
      <c r="J4" s="111">
        <f t="shared" si="0"/>
        <v>0</v>
      </c>
      <c r="K4" s="111">
        <f t="shared" si="0"/>
        <v>7856000</v>
      </c>
      <c r="L4" s="111">
        <f t="shared" si="0"/>
        <v>7882000</v>
      </c>
      <c r="M4" s="102"/>
    </row>
    <row r="5" spans="1:12" ht="12.75">
      <c r="A5" s="107"/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3" s="11" customFormat="1" ht="12.75">
      <c r="A6" s="107">
        <v>1002</v>
      </c>
      <c r="B6" s="112" t="s">
        <v>76</v>
      </c>
      <c r="C6" s="111">
        <f>D6+E6+G6+H6+I6+J6+F6</f>
        <v>8207520</v>
      </c>
      <c r="D6" s="111">
        <f aca="true" t="shared" si="1" ref="D6:J6">D7+D49+D68+D83</f>
        <v>176000</v>
      </c>
      <c r="E6" s="111">
        <f t="shared" si="1"/>
        <v>1398000</v>
      </c>
      <c r="F6" s="111">
        <f t="shared" si="1"/>
        <v>237000</v>
      </c>
      <c r="G6" s="111">
        <f t="shared" si="1"/>
        <v>83500</v>
      </c>
      <c r="H6" s="111">
        <f>H7+H49+H68+H83+H115</f>
        <v>6313020</v>
      </c>
      <c r="I6" s="111">
        <f t="shared" si="1"/>
        <v>0</v>
      </c>
      <c r="J6" s="111">
        <f t="shared" si="1"/>
        <v>0</v>
      </c>
      <c r="K6" s="111">
        <f>K7+K49+K68+K83+K114</f>
        <v>7787000</v>
      </c>
      <c r="L6" s="111">
        <f>L7+L49+L68+L83+L114</f>
        <v>7813000</v>
      </c>
      <c r="M6" s="102"/>
    </row>
    <row r="7" spans="1:13" s="11" customFormat="1" ht="31.5" customHeight="1">
      <c r="A7" s="107" t="s">
        <v>79</v>
      </c>
      <c r="B7" s="112" t="s">
        <v>77</v>
      </c>
      <c r="C7" s="111">
        <f>D7+E7+G7+H7+I7+J7</f>
        <v>6444520</v>
      </c>
      <c r="D7" s="111">
        <f>D8+D43</f>
        <v>0</v>
      </c>
      <c r="E7" s="111">
        <f>E8+E43</f>
        <v>236000</v>
      </c>
      <c r="F7" s="111">
        <f>F8+F43</f>
        <v>0</v>
      </c>
      <c r="G7" s="111">
        <f>G8+G43</f>
        <v>83500</v>
      </c>
      <c r="H7" s="118">
        <f>H8+H43</f>
        <v>6125020</v>
      </c>
      <c r="I7" s="111"/>
      <c r="J7" s="111"/>
      <c r="K7" s="111">
        <f>K8+K43</f>
        <v>5904000</v>
      </c>
      <c r="L7" s="111">
        <f>L8+L43</f>
        <v>5930000</v>
      </c>
      <c r="M7" s="102"/>
    </row>
    <row r="8" spans="1:13" s="11" customFormat="1" ht="12.75">
      <c r="A8" s="107">
        <v>3</v>
      </c>
      <c r="B8" s="112" t="s">
        <v>25</v>
      </c>
      <c r="C8" s="111">
        <f>D8+E8+G8+H8+I8+J8</f>
        <v>6414020</v>
      </c>
      <c r="D8" s="111">
        <f>D9+D13+D39</f>
        <v>0</v>
      </c>
      <c r="E8" s="111">
        <f>E9+E13+E39</f>
        <v>236000</v>
      </c>
      <c r="F8" s="111">
        <f>F9+F13+F39</f>
        <v>0</v>
      </c>
      <c r="G8" s="111">
        <f>G9+G13+G39</f>
        <v>53000</v>
      </c>
      <c r="H8" s="118">
        <f>H9+H13+H39</f>
        <v>6125020</v>
      </c>
      <c r="I8" s="111"/>
      <c r="J8" s="111"/>
      <c r="K8" s="111">
        <f>K9+K13+K39</f>
        <v>5904000</v>
      </c>
      <c r="L8" s="111">
        <f>L9+L13+L39</f>
        <v>5930000</v>
      </c>
      <c r="M8" s="102"/>
    </row>
    <row r="9" spans="1:13" s="11" customFormat="1" ht="12.75">
      <c r="A9" s="107">
        <v>31</v>
      </c>
      <c r="B9" s="112" t="s">
        <v>26</v>
      </c>
      <c r="C9" s="111">
        <f>SUM(C10:C12)</f>
        <v>5902020</v>
      </c>
      <c r="D9" s="111"/>
      <c r="E9" s="111"/>
      <c r="F9" s="111"/>
      <c r="G9" s="111"/>
      <c r="H9" s="118">
        <v>5902020</v>
      </c>
      <c r="I9" s="111"/>
      <c r="J9" s="111"/>
      <c r="K9" s="111">
        <f>SUM(K10:K12)</f>
        <v>5904000</v>
      </c>
      <c r="L9" s="111">
        <f>SUM(L10:L12)</f>
        <v>5930000</v>
      </c>
      <c r="M9" s="102"/>
    </row>
    <row r="10" spans="1:12" ht="12.75">
      <c r="A10" s="113">
        <v>311</v>
      </c>
      <c r="B10" s="108" t="s">
        <v>27</v>
      </c>
      <c r="C10" s="109">
        <v>4908420</v>
      </c>
      <c r="D10" s="109"/>
      <c r="E10" s="109"/>
      <c r="F10" s="109"/>
      <c r="G10" s="109"/>
      <c r="H10" s="117">
        <v>4908420</v>
      </c>
      <c r="I10" s="109"/>
      <c r="J10" s="109"/>
      <c r="K10" s="109">
        <v>4910000</v>
      </c>
      <c r="L10" s="109">
        <v>4935000</v>
      </c>
    </row>
    <row r="11" spans="1:12" ht="12.75">
      <c r="A11" s="113">
        <v>312</v>
      </c>
      <c r="B11" s="108" t="s">
        <v>28</v>
      </c>
      <c r="C11" s="119">
        <v>150000</v>
      </c>
      <c r="D11" s="109"/>
      <c r="E11" s="109"/>
      <c r="F11" s="109"/>
      <c r="G11" s="109"/>
      <c r="H11" s="109">
        <v>150000</v>
      </c>
      <c r="I11" s="109"/>
      <c r="J11" s="109"/>
      <c r="K11" s="109">
        <v>150000</v>
      </c>
      <c r="L11" s="109">
        <v>150000</v>
      </c>
    </row>
    <row r="12" spans="1:12" ht="12.75">
      <c r="A12" s="113">
        <v>313</v>
      </c>
      <c r="B12" s="108" t="s">
        <v>29</v>
      </c>
      <c r="C12" s="119">
        <v>843600</v>
      </c>
      <c r="D12" s="109"/>
      <c r="E12" s="109"/>
      <c r="F12" s="109"/>
      <c r="G12" s="109"/>
      <c r="H12" s="109">
        <v>843600</v>
      </c>
      <c r="I12" s="109"/>
      <c r="J12" s="109"/>
      <c r="K12" s="109">
        <v>844000</v>
      </c>
      <c r="L12" s="109">
        <v>845000</v>
      </c>
    </row>
    <row r="13" spans="1:13" s="11" customFormat="1" ht="12.75">
      <c r="A13" s="107">
        <v>32</v>
      </c>
      <c r="B13" s="112" t="s">
        <v>30</v>
      </c>
      <c r="C13" s="122">
        <f aca="true" t="shared" si="2" ref="C13:C46">D13+E13+G13+H13+I13+J13</f>
        <v>504000</v>
      </c>
      <c r="D13" s="111">
        <f>D14+D18+D24+D33</f>
        <v>0</v>
      </c>
      <c r="E13" s="111">
        <f>E14+E18+E24+E33</f>
        <v>228000</v>
      </c>
      <c r="F13" s="111">
        <f>F14+F15+F18+F24+F33</f>
        <v>0</v>
      </c>
      <c r="G13" s="111">
        <f>G14+G18+G24+G33</f>
        <v>53000</v>
      </c>
      <c r="H13" s="111">
        <f>H14+H18+H24+H33</f>
        <v>223000</v>
      </c>
      <c r="I13" s="111"/>
      <c r="J13" s="111"/>
      <c r="K13" s="111"/>
      <c r="L13" s="111"/>
      <c r="M13" s="102"/>
    </row>
    <row r="14" spans="1:12" ht="12.75">
      <c r="A14" s="107">
        <v>321</v>
      </c>
      <c r="B14" s="112" t="s">
        <v>31</v>
      </c>
      <c r="C14" s="122">
        <f t="shared" si="2"/>
        <v>235000</v>
      </c>
      <c r="D14" s="111">
        <f>SUM(D15:D17)</f>
        <v>0</v>
      </c>
      <c r="E14" s="111">
        <f>SUM(E15:E17)</f>
        <v>23000</v>
      </c>
      <c r="F14" s="111"/>
      <c r="G14" s="111">
        <f>SUM(G15:G17)</f>
        <v>12000</v>
      </c>
      <c r="H14" s="111">
        <f>SUM(H15:H17)</f>
        <v>200000</v>
      </c>
      <c r="I14" s="111"/>
      <c r="J14" s="111"/>
      <c r="K14" s="111"/>
      <c r="L14" s="109"/>
    </row>
    <row r="15" spans="1:12" ht="12.75">
      <c r="A15" s="114">
        <v>3211</v>
      </c>
      <c r="B15" s="115" t="s">
        <v>54</v>
      </c>
      <c r="C15" s="119">
        <f t="shared" si="2"/>
        <v>30000</v>
      </c>
      <c r="D15" s="109"/>
      <c r="E15" s="116">
        <v>20000</v>
      </c>
      <c r="F15" s="116"/>
      <c r="G15" s="109">
        <v>10000</v>
      </c>
      <c r="H15" s="109"/>
      <c r="I15" s="109"/>
      <c r="J15" s="109"/>
      <c r="K15" s="109">
        <v>30000</v>
      </c>
      <c r="L15" s="109">
        <v>30000</v>
      </c>
    </row>
    <row r="16" spans="1:12" ht="25.5">
      <c r="A16" s="114">
        <v>3212</v>
      </c>
      <c r="B16" s="115" t="s">
        <v>105</v>
      </c>
      <c r="C16" s="119">
        <v>200000</v>
      </c>
      <c r="D16" s="109"/>
      <c r="E16" s="116"/>
      <c r="F16" s="116"/>
      <c r="G16" s="109"/>
      <c r="H16" s="109">
        <v>200000</v>
      </c>
      <c r="I16" s="109"/>
      <c r="J16" s="109"/>
      <c r="K16" s="109">
        <v>200000</v>
      </c>
      <c r="L16" s="109">
        <v>200000</v>
      </c>
    </row>
    <row r="17" spans="1:12" ht="12.75">
      <c r="A17" s="114">
        <v>3213</v>
      </c>
      <c r="B17" s="115" t="s">
        <v>55</v>
      </c>
      <c r="C17" s="119">
        <f t="shared" si="2"/>
        <v>5000</v>
      </c>
      <c r="D17" s="109"/>
      <c r="E17" s="116">
        <v>3000</v>
      </c>
      <c r="F17" s="116"/>
      <c r="G17" s="109">
        <v>2000</v>
      </c>
      <c r="H17" s="109"/>
      <c r="I17" s="109"/>
      <c r="J17" s="109"/>
      <c r="K17" s="109">
        <v>5000</v>
      </c>
      <c r="L17" s="109">
        <v>5000</v>
      </c>
    </row>
    <row r="18" spans="1:12" ht="12.75">
      <c r="A18" s="107">
        <v>322</v>
      </c>
      <c r="B18" s="112" t="s">
        <v>32</v>
      </c>
      <c r="C18" s="122">
        <f t="shared" si="2"/>
        <v>115000</v>
      </c>
      <c r="D18" s="111">
        <f>SUM(D19:D23)</f>
        <v>0</v>
      </c>
      <c r="E18" s="111">
        <f>SUM(E19:E23)</f>
        <v>84000</v>
      </c>
      <c r="F18" s="111">
        <f>SUM(F19:F23)</f>
        <v>0</v>
      </c>
      <c r="G18" s="111">
        <f>SUM(G19:G23)</f>
        <v>31000</v>
      </c>
      <c r="H18" s="111"/>
      <c r="I18" s="111"/>
      <c r="J18" s="111"/>
      <c r="K18" s="111"/>
      <c r="L18" s="111"/>
    </row>
    <row r="19" spans="1:13" s="11" customFormat="1" ht="25.5">
      <c r="A19" s="114">
        <v>3221</v>
      </c>
      <c r="B19" s="115" t="s">
        <v>57</v>
      </c>
      <c r="C19" s="119">
        <f t="shared" si="2"/>
        <v>74000</v>
      </c>
      <c r="D19" s="111"/>
      <c r="E19" s="116">
        <v>64000</v>
      </c>
      <c r="F19" s="116"/>
      <c r="G19" s="109">
        <v>10000</v>
      </c>
      <c r="H19" s="111"/>
      <c r="I19" s="111"/>
      <c r="J19" s="111"/>
      <c r="K19" s="111">
        <v>75000</v>
      </c>
      <c r="L19" s="111">
        <v>75000</v>
      </c>
      <c r="M19" s="102"/>
    </row>
    <row r="20" spans="1:12" ht="12.75">
      <c r="A20" s="114">
        <v>3223</v>
      </c>
      <c r="B20" s="115" t="s">
        <v>58</v>
      </c>
      <c r="C20" s="119">
        <f t="shared" si="2"/>
        <v>9000</v>
      </c>
      <c r="D20" s="109"/>
      <c r="E20" s="116">
        <v>9000</v>
      </c>
      <c r="F20" s="116"/>
      <c r="G20" s="109"/>
      <c r="H20" s="109"/>
      <c r="I20" s="109"/>
      <c r="J20" s="109"/>
      <c r="K20" s="109">
        <v>9000</v>
      </c>
      <c r="L20" s="109">
        <v>9000</v>
      </c>
    </row>
    <row r="21" spans="1:13" s="11" customFormat="1" ht="25.5">
      <c r="A21" s="114">
        <v>3224</v>
      </c>
      <c r="B21" s="115" t="s">
        <v>59</v>
      </c>
      <c r="C21" s="119">
        <f t="shared" si="2"/>
        <v>16000</v>
      </c>
      <c r="D21" s="111"/>
      <c r="E21" s="116">
        <v>5000</v>
      </c>
      <c r="F21" s="116"/>
      <c r="G21" s="109">
        <v>11000</v>
      </c>
      <c r="H21" s="111"/>
      <c r="I21" s="111"/>
      <c r="J21" s="111"/>
      <c r="K21" s="111">
        <v>16000</v>
      </c>
      <c r="L21" s="111">
        <v>16000</v>
      </c>
      <c r="M21" s="102"/>
    </row>
    <row r="22" spans="1:13" s="11" customFormat="1" ht="12.75">
      <c r="A22" s="114">
        <v>3225</v>
      </c>
      <c r="B22" s="115" t="s">
        <v>60</v>
      </c>
      <c r="C22" s="119">
        <f t="shared" si="2"/>
        <v>13000</v>
      </c>
      <c r="D22" s="111"/>
      <c r="E22" s="116">
        <v>3000</v>
      </c>
      <c r="F22" s="116"/>
      <c r="G22" s="109">
        <v>10000</v>
      </c>
      <c r="H22" s="111"/>
      <c r="I22" s="111"/>
      <c r="J22" s="111"/>
      <c r="K22" s="111">
        <v>13000</v>
      </c>
      <c r="L22" s="111">
        <v>13000</v>
      </c>
      <c r="M22" s="102"/>
    </row>
    <row r="23" spans="1:12" ht="25.5">
      <c r="A23" s="114">
        <v>3227</v>
      </c>
      <c r="B23" s="115" t="s">
        <v>61</v>
      </c>
      <c r="C23" s="119">
        <f t="shared" si="2"/>
        <v>3000</v>
      </c>
      <c r="D23" s="109"/>
      <c r="E23" s="116">
        <v>3000</v>
      </c>
      <c r="F23" s="116"/>
      <c r="G23" s="109"/>
      <c r="H23" s="109"/>
      <c r="I23" s="109"/>
      <c r="J23" s="109"/>
      <c r="K23" s="109">
        <v>3000</v>
      </c>
      <c r="L23" s="109">
        <v>3000</v>
      </c>
    </row>
    <row r="24" spans="1:12" ht="12.75">
      <c r="A24" s="107">
        <v>323</v>
      </c>
      <c r="B24" s="112" t="s">
        <v>33</v>
      </c>
      <c r="C24" s="122">
        <f t="shared" si="2"/>
        <v>123000</v>
      </c>
      <c r="D24" s="111">
        <f>SUM(D25:D32)</f>
        <v>0</v>
      </c>
      <c r="E24" s="111">
        <f>SUM(E25:E32)</f>
        <v>113000</v>
      </c>
      <c r="F24" s="111">
        <f>SUM(F25:F32)</f>
        <v>0</v>
      </c>
      <c r="G24" s="111">
        <f>SUM(G25:G32)</f>
        <v>10000</v>
      </c>
      <c r="H24" s="111"/>
      <c r="I24" s="111"/>
      <c r="J24" s="111"/>
      <c r="K24" s="111"/>
      <c r="L24" s="111"/>
    </row>
    <row r="25" spans="1:12" ht="12.75">
      <c r="A25" s="114">
        <v>3231</v>
      </c>
      <c r="B25" s="115" t="s">
        <v>62</v>
      </c>
      <c r="C25" s="119">
        <f t="shared" si="2"/>
        <v>23000</v>
      </c>
      <c r="D25" s="109"/>
      <c r="E25" s="116">
        <v>23000</v>
      </c>
      <c r="F25" s="116"/>
      <c r="G25" s="109"/>
      <c r="H25" s="109"/>
      <c r="I25" s="109"/>
      <c r="J25" s="109"/>
      <c r="K25" s="109">
        <v>23000</v>
      </c>
      <c r="L25" s="109">
        <v>23000</v>
      </c>
    </row>
    <row r="26" spans="1:13" s="11" customFormat="1" ht="12.75" customHeight="1">
      <c r="A26" s="114">
        <v>3232</v>
      </c>
      <c r="B26" s="115" t="s">
        <v>63</v>
      </c>
      <c r="C26" s="119">
        <f t="shared" si="2"/>
        <v>14000</v>
      </c>
      <c r="D26" s="111"/>
      <c r="E26" s="116">
        <v>4000</v>
      </c>
      <c r="F26" s="116"/>
      <c r="G26" s="109">
        <v>10000</v>
      </c>
      <c r="H26" s="111"/>
      <c r="I26" s="111"/>
      <c r="J26" s="111"/>
      <c r="K26" s="111">
        <v>14000</v>
      </c>
      <c r="L26" s="111">
        <v>14000</v>
      </c>
      <c r="M26" s="102"/>
    </row>
    <row r="27" spans="1:13" s="11" customFormat="1" ht="12.75">
      <c r="A27" s="114">
        <v>3233</v>
      </c>
      <c r="B27" s="115" t="s">
        <v>64</v>
      </c>
      <c r="C27" s="119">
        <f t="shared" si="2"/>
        <v>2000</v>
      </c>
      <c r="D27" s="111"/>
      <c r="E27" s="116">
        <v>2000</v>
      </c>
      <c r="F27" s="116"/>
      <c r="G27" s="111"/>
      <c r="H27" s="111"/>
      <c r="I27" s="111"/>
      <c r="J27" s="111"/>
      <c r="K27" s="111">
        <v>2000</v>
      </c>
      <c r="L27" s="111">
        <v>2000</v>
      </c>
      <c r="M27" s="102"/>
    </row>
    <row r="28" spans="1:13" s="11" customFormat="1" ht="12.75">
      <c r="A28" s="114">
        <v>3234</v>
      </c>
      <c r="B28" s="115" t="s">
        <v>65</v>
      </c>
      <c r="C28" s="119">
        <v>52000</v>
      </c>
      <c r="D28" s="111"/>
      <c r="E28" s="116">
        <v>51000</v>
      </c>
      <c r="F28" s="116"/>
      <c r="G28" s="111"/>
      <c r="H28" s="111"/>
      <c r="I28" s="111"/>
      <c r="J28" s="111"/>
      <c r="K28" s="111">
        <v>52000</v>
      </c>
      <c r="L28" s="111">
        <v>52000</v>
      </c>
      <c r="M28" s="102"/>
    </row>
    <row r="29" spans="1:12" ht="12.75">
      <c r="A29" s="114">
        <v>3236</v>
      </c>
      <c r="B29" s="115" t="s">
        <v>66</v>
      </c>
      <c r="C29" s="119">
        <v>13000</v>
      </c>
      <c r="D29" s="109"/>
      <c r="E29" s="116">
        <v>15000</v>
      </c>
      <c r="F29" s="116"/>
      <c r="G29" s="109"/>
      <c r="H29" s="109"/>
      <c r="I29" s="109"/>
      <c r="J29" s="109"/>
      <c r="K29" s="109">
        <v>13000</v>
      </c>
      <c r="L29" s="109">
        <v>13000</v>
      </c>
    </row>
    <row r="30" spans="1:12" ht="12.75">
      <c r="A30" s="114">
        <v>3237</v>
      </c>
      <c r="B30" s="115" t="s">
        <v>67</v>
      </c>
      <c r="C30" s="119">
        <f t="shared" si="2"/>
        <v>4000</v>
      </c>
      <c r="D30" s="109"/>
      <c r="E30" s="116">
        <v>4000</v>
      </c>
      <c r="F30" s="116"/>
      <c r="G30" s="109"/>
      <c r="H30" s="109"/>
      <c r="I30" s="109"/>
      <c r="J30" s="109"/>
      <c r="K30" s="109">
        <v>4000</v>
      </c>
      <c r="L30" s="109">
        <v>4000</v>
      </c>
    </row>
    <row r="31" spans="1:12" ht="12.75">
      <c r="A31" s="114">
        <v>3238</v>
      </c>
      <c r="B31" s="115" t="s">
        <v>68</v>
      </c>
      <c r="C31" s="119">
        <f t="shared" si="2"/>
        <v>8000</v>
      </c>
      <c r="D31" s="109"/>
      <c r="E31" s="116">
        <v>8000</v>
      </c>
      <c r="F31" s="116"/>
      <c r="G31" s="109"/>
      <c r="H31" s="109"/>
      <c r="I31" s="109"/>
      <c r="J31" s="109"/>
      <c r="K31" s="109">
        <v>8000</v>
      </c>
      <c r="L31" s="109">
        <v>8000</v>
      </c>
    </row>
    <row r="32" spans="1:12" ht="12.75">
      <c r="A32" s="114">
        <v>3239</v>
      </c>
      <c r="B32" s="115" t="s">
        <v>69</v>
      </c>
      <c r="C32" s="119">
        <v>7000</v>
      </c>
      <c r="D32" s="109"/>
      <c r="E32" s="116">
        <v>6000</v>
      </c>
      <c r="F32" s="116"/>
      <c r="G32" s="109"/>
      <c r="H32" s="109"/>
      <c r="I32" s="109"/>
      <c r="J32" s="109"/>
      <c r="K32" s="109">
        <v>7000</v>
      </c>
      <c r="L32" s="109">
        <v>7000</v>
      </c>
    </row>
    <row r="33" spans="1:13" s="11" customFormat="1" ht="12.75" customHeight="1">
      <c r="A33" s="107">
        <v>329</v>
      </c>
      <c r="B33" s="112" t="s">
        <v>34</v>
      </c>
      <c r="C33" s="122">
        <f t="shared" si="2"/>
        <v>31000</v>
      </c>
      <c r="D33" s="111">
        <f>SUM(D34:D38)</f>
        <v>0</v>
      </c>
      <c r="E33" s="111">
        <f>SUM(E34:E38)</f>
        <v>8000</v>
      </c>
      <c r="F33" s="111"/>
      <c r="G33" s="111"/>
      <c r="H33" s="111">
        <f>SUM(H34:H38)</f>
        <v>23000</v>
      </c>
      <c r="I33" s="111"/>
      <c r="J33" s="111"/>
      <c r="K33" s="111"/>
      <c r="L33" s="111"/>
      <c r="M33" s="102"/>
    </row>
    <row r="34" spans="1:13" s="11" customFormat="1" ht="12.75">
      <c r="A34" s="114">
        <v>3292</v>
      </c>
      <c r="B34" s="115" t="s">
        <v>70</v>
      </c>
      <c r="C34" s="119">
        <f t="shared" si="2"/>
        <v>3000</v>
      </c>
      <c r="D34" s="111"/>
      <c r="E34" s="116">
        <v>3000</v>
      </c>
      <c r="F34" s="116"/>
      <c r="G34" s="111"/>
      <c r="H34" s="111"/>
      <c r="I34" s="111"/>
      <c r="J34" s="111"/>
      <c r="K34" s="111">
        <v>3000</v>
      </c>
      <c r="L34" s="111">
        <v>3000</v>
      </c>
      <c r="M34" s="102"/>
    </row>
    <row r="35" spans="1:13" s="11" customFormat="1" ht="12.75">
      <c r="A35" s="114">
        <v>3293</v>
      </c>
      <c r="B35" s="115" t="s">
        <v>71</v>
      </c>
      <c r="C35" s="119">
        <f t="shared" si="2"/>
        <v>1000</v>
      </c>
      <c r="D35" s="111"/>
      <c r="E35" s="116">
        <v>1000</v>
      </c>
      <c r="F35" s="116"/>
      <c r="G35" s="111"/>
      <c r="H35" s="111"/>
      <c r="I35" s="111"/>
      <c r="J35" s="111"/>
      <c r="K35" s="111">
        <v>1000</v>
      </c>
      <c r="L35" s="111">
        <v>1000</v>
      </c>
      <c r="M35" s="102"/>
    </row>
    <row r="36" spans="1:12" ht="12.75">
      <c r="A36" s="114">
        <v>3294</v>
      </c>
      <c r="B36" s="115" t="s">
        <v>72</v>
      </c>
      <c r="C36" s="119">
        <f t="shared" si="2"/>
        <v>1000</v>
      </c>
      <c r="D36" s="109"/>
      <c r="E36" s="116">
        <v>1000</v>
      </c>
      <c r="F36" s="116"/>
      <c r="G36" s="109"/>
      <c r="H36" s="109"/>
      <c r="I36" s="109"/>
      <c r="J36" s="109"/>
      <c r="K36" s="109">
        <v>1000</v>
      </c>
      <c r="L36" s="109">
        <v>1000</v>
      </c>
    </row>
    <row r="37" spans="1:12" ht="12.75">
      <c r="A37" s="114">
        <v>3295</v>
      </c>
      <c r="B37" s="115" t="s">
        <v>73</v>
      </c>
      <c r="C37" s="119">
        <v>24000</v>
      </c>
      <c r="D37" s="109"/>
      <c r="E37" s="116">
        <v>1000</v>
      </c>
      <c r="F37" s="116"/>
      <c r="G37" s="109"/>
      <c r="H37" s="109">
        <v>23000</v>
      </c>
      <c r="I37" s="109"/>
      <c r="J37" s="109"/>
      <c r="K37" s="109">
        <v>24000</v>
      </c>
      <c r="L37" s="109">
        <v>24000</v>
      </c>
    </row>
    <row r="38" spans="1:12" ht="25.5">
      <c r="A38" s="114">
        <v>3299</v>
      </c>
      <c r="B38" s="115" t="s">
        <v>34</v>
      </c>
      <c r="C38" s="119">
        <f t="shared" si="2"/>
        <v>2000</v>
      </c>
      <c r="D38" s="109"/>
      <c r="E38" s="116">
        <v>2000</v>
      </c>
      <c r="F38" s="116"/>
      <c r="G38" s="109"/>
      <c r="H38" s="109"/>
      <c r="I38" s="109"/>
      <c r="J38" s="109"/>
      <c r="K38" s="109">
        <v>2000</v>
      </c>
      <c r="L38" s="109">
        <v>2000</v>
      </c>
    </row>
    <row r="39" spans="1:13" s="11" customFormat="1" ht="12.75">
      <c r="A39" s="107">
        <v>34</v>
      </c>
      <c r="B39" s="112" t="s">
        <v>35</v>
      </c>
      <c r="C39" s="122">
        <f t="shared" si="2"/>
        <v>8000</v>
      </c>
      <c r="D39" s="111">
        <f>D40</f>
        <v>0</v>
      </c>
      <c r="E39" s="111">
        <f>E40</f>
        <v>8000</v>
      </c>
      <c r="F39" s="111"/>
      <c r="G39" s="111"/>
      <c r="H39" s="111"/>
      <c r="I39" s="111"/>
      <c r="J39" s="111"/>
      <c r="K39" s="111"/>
      <c r="L39" s="111"/>
      <c r="M39" s="102"/>
    </row>
    <row r="40" spans="1:12" ht="12.75">
      <c r="A40" s="113">
        <v>343</v>
      </c>
      <c r="B40" s="108" t="s">
        <v>36</v>
      </c>
      <c r="C40" s="119">
        <f t="shared" si="2"/>
        <v>8000</v>
      </c>
      <c r="D40" s="109">
        <f>SUM(D41:D42)</f>
        <v>0</v>
      </c>
      <c r="E40" s="109">
        <f>SUM(E41:E42)</f>
        <v>8000</v>
      </c>
      <c r="F40" s="109"/>
      <c r="G40" s="109"/>
      <c r="H40" s="109"/>
      <c r="I40" s="109"/>
      <c r="J40" s="109"/>
      <c r="K40" s="109"/>
      <c r="L40" s="109"/>
    </row>
    <row r="41" spans="1:12" ht="25.5">
      <c r="A41" s="114">
        <v>3431</v>
      </c>
      <c r="B41" s="115" t="s">
        <v>74</v>
      </c>
      <c r="C41" s="119">
        <f t="shared" si="2"/>
        <v>7000</v>
      </c>
      <c r="D41" s="109"/>
      <c r="E41" s="116">
        <v>7000</v>
      </c>
      <c r="F41" s="116"/>
      <c r="G41" s="109"/>
      <c r="H41" s="109"/>
      <c r="I41" s="109"/>
      <c r="J41" s="109"/>
      <c r="K41" s="109">
        <v>7000</v>
      </c>
      <c r="L41" s="109">
        <v>7000</v>
      </c>
    </row>
    <row r="42" spans="1:12" ht="12.75">
      <c r="A42" s="114">
        <v>3433</v>
      </c>
      <c r="B42" s="115" t="s">
        <v>75</v>
      </c>
      <c r="C42" s="119">
        <f t="shared" si="2"/>
        <v>1000</v>
      </c>
      <c r="D42" s="109"/>
      <c r="E42" s="116">
        <v>1000</v>
      </c>
      <c r="F42" s="116"/>
      <c r="G42" s="109"/>
      <c r="H42" s="109"/>
      <c r="I42" s="109"/>
      <c r="J42" s="109"/>
      <c r="K42" s="109">
        <v>1000</v>
      </c>
      <c r="L42" s="109">
        <v>1000</v>
      </c>
    </row>
    <row r="43" spans="1:12" ht="25.5">
      <c r="A43" s="107">
        <v>4</v>
      </c>
      <c r="B43" s="112" t="s">
        <v>38</v>
      </c>
      <c r="C43" s="121"/>
      <c r="D43" s="109"/>
      <c r="E43" s="109"/>
      <c r="F43" s="109"/>
      <c r="G43" s="109">
        <v>30500</v>
      </c>
      <c r="H43" s="109"/>
      <c r="I43" s="109"/>
      <c r="J43" s="109"/>
      <c r="K43" s="109"/>
      <c r="L43" s="109"/>
    </row>
    <row r="44" spans="1:13" s="11" customFormat="1" ht="25.5">
      <c r="A44" s="107">
        <v>42</v>
      </c>
      <c r="B44" s="112" t="s">
        <v>39</v>
      </c>
      <c r="C44" s="122">
        <f t="shared" si="2"/>
        <v>30500</v>
      </c>
      <c r="D44" s="111"/>
      <c r="E44" s="111"/>
      <c r="F44" s="111">
        <f>F45+F46+F47</f>
        <v>0</v>
      </c>
      <c r="G44" s="111">
        <f>G45+G46+G47</f>
        <v>30500</v>
      </c>
      <c r="H44" s="111"/>
      <c r="I44" s="111"/>
      <c r="J44" s="111"/>
      <c r="K44" s="111"/>
      <c r="L44" s="111"/>
      <c r="M44" s="102"/>
    </row>
    <row r="45" spans="1:12" ht="12.75">
      <c r="A45" s="107">
        <v>422</v>
      </c>
      <c r="B45" s="112" t="s">
        <v>37</v>
      </c>
      <c r="C45" s="122">
        <f t="shared" si="2"/>
        <v>22500</v>
      </c>
      <c r="D45" s="111"/>
      <c r="E45" s="111"/>
      <c r="F45" s="111"/>
      <c r="G45" s="111">
        <v>22500</v>
      </c>
      <c r="H45" s="111"/>
      <c r="I45" s="111"/>
      <c r="J45" s="111"/>
      <c r="K45" s="111">
        <v>22500</v>
      </c>
      <c r="L45" s="111">
        <v>25000</v>
      </c>
    </row>
    <row r="46" spans="1:12" ht="25.5">
      <c r="A46" s="113">
        <v>424</v>
      </c>
      <c r="B46" s="108" t="s">
        <v>40</v>
      </c>
      <c r="C46" s="119">
        <f t="shared" si="2"/>
        <v>8000</v>
      </c>
      <c r="D46" s="109"/>
      <c r="E46" s="109"/>
      <c r="F46" s="109"/>
      <c r="G46" s="109">
        <v>8000</v>
      </c>
      <c r="H46" s="109"/>
      <c r="I46" s="109"/>
      <c r="J46" s="109"/>
      <c r="K46" s="109">
        <v>8000</v>
      </c>
      <c r="L46" s="109">
        <v>8000</v>
      </c>
    </row>
    <row r="47" spans="1:12" ht="25.5">
      <c r="A47" s="113"/>
      <c r="B47" s="108" t="s">
        <v>99</v>
      </c>
      <c r="C47" s="119">
        <v>0</v>
      </c>
      <c r="D47" s="109">
        <v>0</v>
      </c>
      <c r="E47" s="109"/>
      <c r="F47" s="109"/>
      <c r="G47" s="109"/>
      <c r="H47" s="109"/>
      <c r="I47" s="109"/>
      <c r="J47" s="109"/>
      <c r="K47" s="109"/>
      <c r="L47" s="109"/>
    </row>
    <row r="48" spans="1:13" s="11" customFormat="1" ht="12.75" customHeight="1">
      <c r="A48" s="107"/>
      <c r="B48" s="108"/>
      <c r="C48" s="120"/>
      <c r="D48" s="111"/>
      <c r="E48" s="111"/>
      <c r="F48" s="111"/>
      <c r="G48" s="111"/>
      <c r="H48" s="111"/>
      <c r="I48" s="111"/>
      <c r="J48" s="111"/>
      <c r="K48" s="111"/>
      <c r="L48" s="111"/>
      <c r="M48" s="102"/>
    </row>
    <row r="49" spans="1:13" s="11" customFormat="1" ht="25.5">
      <c r="A49" s="107" t="s">
        <v>80</v>
      </c>
      <c r="B49" s="112" t="s">
        <v>78</v>
      </c>
      <c r="C49" s="122">
        <f>D49+E49+F49</f>
        <v>1479000</v>
      </c>
      <c r="D49" s="111">
        <f>D50</f>
        <v>80000</v>
      </c>
      <c r="E49" s="111">
        <f>E50</f>
        <v>1162000</v>
      </c>
      <c r="F49" s="111">
        <v>237000</v>
      </c>
      <c r="G49" s="111"/>
      <c r="H49" s="111"/>
      <c r="I49" s="111"/>
      <c r="J49" s="111"/>
      <c r="K49" s="111">
        <v>1472000</v>
      </c>
      <c r="L49" s="111">
        <v>1472000</v>
      </c>
      <c r="M49" s="102"/>
    </row>
    <row r="50" spans="1:13" s="11" customFormat="1" ht="12.75">
      <c r="A50" s="107">
        <v>3</v>
      </c>
      <c r="B50" s="112" t="s">
        <v>25</v>
      </c>
      <c r="C50" s="122">
        <f aca="true" t="shared" si="3" ref="C50:C69">D50+E50+G50+H50+I50+J50</f>
        <v>1242000</v>
      </c>
      <c r="D50" s="111">
        <f>D51+D65</f>
        <v>80000</v>
      </c>
      <c r="E50" s="111">
        <f>E51+E65</f>
        <v>1162000</v>
      </c>
      <c r="F50" s="111">
        <f>F51+F65</f>
        <v>237000</v>
      </c>
      <c r="G50" s="111"/>
      <c r="H50" s="111"/>
      <c r="I50" s="111"/>
      <c r="J50" s="111"/>
      <c r="K50" s="111"/>
      <c r="L50" s="111"/>
      <c r="M50" s="102"/>
    </row>
    <row r="51" spans="1:12" ht="12.75">
      <c r="A51" s="107">
        <v>32</v>
      </c>
      <c r="B51" s="112" t="s">
        <v>30</v>
      </c>
      <c r="C51" s="122">
        <f t="shared" si="3"/>
        <v>1237000</v>
      </c>
      <c r="D51" s="111">
        <f>D52+D53+D57+D63</f>
        <v>80000</v>
      </c>
      <c r="E51" s="111">
        <f>E52+E53+E57+E63</f>
        <v>1157000</v>
      </c>
      <c r="F51" s="111">
        <f>F52+F53+F57+F63</f>
        <v>237000</v>
      </c>
      <c r="G51" s="109"/>
      <c r="H51" s="109"/>
      <c r="I51" s="109"/>
      <c r="J51" s="109"/>
      <c r="K51" s="109">
        <f>K52+K53+K57+K63</f>
        <v>676000</v>
      </c>
      <c r="L51" s="109"/>
    </row>
    <row r="52" spans="1:12" ht="12.75">
      <c r="A52" s="107">
        <v>321</v>
      </c>
      <c r="B52" s="112" t="s">
        <v>31</v>
      </c>
      <c r="C52" s="122">
        <f t="shared" si="3"/>
        <v>0</v>
      </c>
      <c r="D52" s="111"/>
      <c r="E52" s="111"/>
      <c r="F52" s="111"/>
      <c r="G52" s="111"/>
      <c r="H52" s="111"/>
      <c r="I52" s="111"/>
      <c r="J52" s="111"/>
      <c r="K52" s="111"/>
      <c r="L52" s="111"/>
    </row>
    <row r="53" spans="1:12" ht="12.75">
      <c r="A53" s="107">
        <v>322</v>
      </c>
      <c r="B53" s="112" t="s">
        <v>32</v>
      </c>
      <c r="C53" s="122">
        <f>D53+E53+F53+G53+H53+I53+J53</f>
        <v>681000</v>
      </c>
      <c r="D53" s="111"/>
      <c r="E53" s="111">
        <v>456000</v>
      </c>
      <c r="F53" s="111">
        <v>225000</v>
      </c>
      <c r="G53" s="111"/>
      <c r="H53" s="111"/>
      <c r="I53" s="111"/>
      <c r="J53" s="111"/>
      <c r="K53" s="111">
        <v>676000</v>
      </c>
      <c r="L53" s="111">
        <v>676000</v>
      </c>
    </row>
    <row r="54" spans="1:12" ht="12.75">
      <c r="A54" s="114">
        <v>3221</v>
      </c>
      <c r="B54" s="115" t="s">
        <v>82</v>
      </c>
      <c r="C54" s="119">
        <f t="shared" si="3"/>
        <v>8000</v>
      </c>
      <c r="D54" s="109"/>
      <c r="E54" s="116">
        <v>8000</v>
      </c>
      <c r="F54" s="116"/>
      <c r="G54" s="109"/>
      <c r="H54" s="109"/>
      <c r="I54" s="109"/>
      <c r="J54" s="109"/>
      <c r="K54" s="109">
        <v>8000</v>
      </c>
      <c r="L54" s="109">
        <v>8000</v>
      </c>
    </row>
    <row r="55" spans="1:12" ht="12.75">
      <c r="A55" s="114">
        <v>3222</v>
      </c>
      <c r="B55" s="115" t="s">
        <v>102</v>
      </c>
      <c r="C55" s="119">
        <f>D55+E55+G55+H55+I55+J55+F55</f>
        <v>225000</v>
      </c>
      <c r="D55" s="109"/>
      <c r="E55" s="116"/>
      <c r="F55" s="116">
        <v>225000</v>
      </c>
      <c r="G55" s="109"/>
      <c r="H55" s="109"/>
      <c r="I55" s="109"/>
      <c r="J55" s="109"/>
      <c r="K55" s="109">
        <v>225000</v>
      </c>
      <c r="L55" s="109">
        <v>225000</v>
      </c>
    </row>
    <row r="56" spans="1:12" ht="12.75">
      <c r="A56" s="114">
        <v>3223</v>
      </c>
      <c r="B56" s="115" t="s">
        <v>81</v>
      </c>
      <c r="C56" s="119">
        <v>418000</v>
      </c>
      <c r="D56" s="111"/>
      <c r="E56" s="116">
        <v>330000</v>
      </c>
      <c r="F56" s="116"/>
      <c r="G56" s="109"/>
      <c r="H56" s="109"/>
      <c r="I56" s="109"/>
      <c r="J56" s="109"/>
      <c r="K56" s="109">
        <v>400000</v>
      </c>
      <c r="L56" s="109">
        <v>400000</v>
      </c>
    </row>
    <row r="57" spans="1:12" ht="12.75">
      <c r="A57" s="107">
        <v>323</v>
      </c>
      <c r="B57" s="112" t="s">
        <v>33</v>
      </c>
      <c r="C57" s="122">
        <f>D57+E57+F57+G57+H57+I57+J57</f>
        <v>793000</v>
      </c>
      <c r="D57" s="111">
        <f>SUM(D58:D62)</f>
        <v>80000</v>
      </c>
      <c r="E57" s="111">
        <f>SUM(E58:E62)</f>
        <v>701000</v>
      </c>
      <c r="F57" s="111">
        <v>12000</v>
      </c>
      <c r="G57" s="111"/>
      <c r="H57" s="111"/>
      <c r="I57" s="111"/>
      <c r="J57" s="111"/>
      <c r="K57" s="111"/>
      <c r="L57" s="111"/>
    </row>
    <row r="58" spans="1:13" s="11" customFormat="1" ht="12.75">
      <c r="A58" s="114">
        <v>3231</v>
      </c>
      <c r="B58" s="115" t="s">
        <v>83</v>
      </c>
      <c r="C58" s="119">
        <v>714000</v>
      </c>
      <c r="D58" s="109"/>
      <c r="E58" s="116">
        <v>680000</v>
      </c>
      <c r="F58" s="116">
        <v>12000</v>
      </c>
      <c r="G58" s="111"/>
      <c r="H58" s="111"/>
      <c r="I58" s="111"/>
      <c r="J58" s="111"/>
      <c r="K58" s="111">
        <v>751000</v>
      </c>
      <c r="L58" s="111">
        <v>751000</v>
      </c>
      <c r="M58" s="102"/>
    </row>
    <row r="59" spans="1:13" s="11" customFormat="1" ht="12.75">
      <c r="A59" s="114">
        <v>3232</v>
      </c>
      <c r="B59" s="108" t="s">
        <v>100</v>
      </c>
      <c r="C59" s="119">
        <f t="shared" si="3"/>
        <v>60000</v>
      </c>
      <c r="D59" s="109">
        <v>60000</v>
      </c>
      <c r="E59" s="116"/>
      <c r="F59" s="116"/>
      <c r="G59" s="111"/>
      <c r="H59" s="111"/>
      <c r="I59" s="111"/>
      <c r="J59" s="111"/>
      <c r="K59" s="111">
        <v>60000</v>
      </c>
      <c r="L59" s="111">
        <v>60000</v>
      </c>
      <c r="M59" s="102"/>
    </row>
    <row r="60" spans="1:12" ht="12.75">
      <c r="A60" s="114">
        <v>3234</v>
      </c>
      <c r="B60" s="115" t="s">
        <v>84</v>
      </c>
      <c r="C60" s="119">
        <f t="shared" si="3"/>
        <v>13000</v>
      </c>
      <c r="D60" s="109"/>
      <c r="E60" s="116">
        <v>13000</v>
      </c>
      <c r="F60" s="116"/>
      <c r="G60" s="109"/>
      <c r="H60" s="109"/>
      <c r="I60" s="109"/>
      <c r="J60" s="109"/>
      <c r="K60" s="109">
        <v>13000</v>
      </c>
      <c r="L60" s="109">
        <v>13000</v>
      </c>
    </row>
    <row r="61" spans="1:12" ht="12.75">
      <c r="A61" s="114">
        <v>3236</v>
      </c>
      <c r="B61" s="115" t="s">
        <v>85</v>
      </c>
      <c r="C61" s="119">
        <v>8000</v>
      </c>
      <c r="D61" s="111"/>
      <c r="E61" s="116">
        <v>8000</v>
      </c>
      <c r="F61" s="116"/>
      <c r="G61" s="109"/>
      <c r="H61" s="109"/>
      <c r="I61" s="109"/>
      <c r="J61" s="109"/>
      <c r="K61" s="109">
        <v>8000</v>
      </c>
      <c r="L61" s="109">
        <v>8000</v>
      </c>
    </row>
    <row r="62" spans="1:12" ht="12.75">
      <c r="A62" s="114">
        <v>3239</v>
      </c>
      <c r="B62" s="108" t="s">
        <v>101</v>
      </c>
      <c r="C62" s="119">
        <f t="shared" si="3"/>
        <v>20000</v>
      </c>
      <c r="D62" s="109">
        <v>20000</v>
      </c>
      <c r="E62" s="116"/>
      <c r="F62" s="116"/>
      <c r="G62" s="109"/>
      <c r="H62" s="109"/>
      <c r="I62" s="109"/>
      <c r="J62" s="109"/>
      <c r="K62" s="109">
        <v>20000</v>
      </c>
      <c r="L62" s="109">
        <v>20000</v>
      </c>
    </row>
    <row r="63" spans="1:13" s="11" customFormat="1" ht="12.75" customHeight="1">
      <c r="A63" s="107">
        <v>329</v>
      </c>
      <c r="B63" s="112" t="s">
        <v>34</v>
      </c>
      <c r="C63" s="122">
        <f t="shared" si="3"/>
        <v>0</v>
      </c>
      <c r="D63" s="111">
        <f>D64</f>
        <v>0</v>
      </c>
      <c r="E63" s="111">
        <f>E64</f>
        <v>0</v>
      </c>
      <c r="F63" s="111"/>
      <c r="G63" s="111"/>
      <c r="H63" s="111"/>
      <c r="I63" s="111"/>
      <c r="J63" s="111"/>
      <c r="K63" s="111"/>
      <c r="L63" s="111"/>
      <c r="M63" s="102"/>
    </row>
    <row r="64" spans="1:13" s="11" customFormat="1" ht="12.75">
      <c r="A64" s="114">
        <v>3292</v>
      </c>
      <c r="B64" s="115" t="s">
        <v>70</v>
      </c>
      <c r="C64" s="119">
        <f t="shared" si="3"/>
        <v>0</v>
      </c>
      <c r="D64" s="116"/>
      <c r="E64" s="109"/>
      <c r="F64" s="109"/>
      <c r="G64" s="111"/>
      <c r="H64" s="111"/>
      <c r="I64" s="111"/>
      <c r="J64" s="111"/>
      <c r="K64" s="111">
        <v>0</v>
      </c>
      <c r="L64" s="111">
        <v>0</v>
      </c>
      <c r="M64" s="102"/>
    </row>
    <row r="65" spans="1:13" s="11" customFormat="1" ht="12.75">
      <c r="A65" s="107">
        <v>34</v>
      </c>
      <c r="B65" s="112" t="s">
        <v>35</v>
      </c>
      <c r="C65" s="119">
        <f t="shared" si="3"/>
        <v>5000</v>
      </c>
      <c r="D65" s="111"/>
      <c r="E65" s="109">
        <f>E66</f>
        <v>5000</v>
      </c>
      <c r="F65" s="109"/>
      <c r="G65" s="111"/>
      <c r="H65" s="111"/>
      <c r="I65" s="111"/>
      <c r="J65" s="111"/>
      <c r="K65" s="111"/>
      <c r="L65" s="111"/>
      <c r="M65" s="102"/>
    </row>
    <row r="66" spans="1:12" ht="12.75">
      <c r="A66" s="107">
        <v>343</v>
      </c>
      <c r="B66" s="112" t="s">
        <v>36</v>
      </c>
      <c r="C66" s="122">
        <f t="shared" si="3"/>
        <v>5000</v>
      </c>
      <c r="D66" s="111"/>
      <c r="E66" s="111">
        <f>E67</f>
        <v>5000</v>
      </c>
      <c r="F66" s="111"/>
      <c r="G66" s="111"/>
      <c r="H66" s="111"/>
      <c r="I66" s="111"/>
      <c r="J66" s="111"/>
      <c r="K66" s="111"/>
      <c r="L66" s="111"/>
    </row>
    <row r="67" spans="1:12" ht="12.75">
      <c r="A67" s="114">
        <v>3433</v>
      </c>
      <c r="B67" s="115" t="s">
        <v>75</v>
      </c>
      <c r="C67" s="119">
        <f t="shared" si="3"/>
        <v>5000</v>
      </c>
      <c r="D67" s="111"/>
      <c r="E67" s="109">
        <v>5000</v>
      </c>
      <c r="F67" s="109"/>
      <c r="G67" s="109"/>
      <c r="H67" s="109"/>
      <c r="I67" s="109"/>
      <c r="J67" s="109"/>
      <c r="K67" s="109">
        <v>5000</v>
      </c>
      <c r="L67" s="109">
        <v>5000</v>
      </c>
    </row>
    <row r="68" spans="1:12" ht="38.25">
      <c r="A68" s="107" t="s">
        <v>86</v>
      </c>
      <c r="B68" s="112" t="s">
        <v>87</v>
      </c>
      <c r="C68" s="122">
        <f t="shared" si="3"/>
        <v>20000</v>
      </c>
      <c r="D68" s="111"/>
      <c r="E68" s="111"/>
      <c r="F68" s="111"/>
      <c r="G68" s="111"/>
      <c r="H68" s="111">
        <f>H69</f>
        <v>20000</v>
      </c>
      <c r="I68" s="109"/>
      <c r="J68" s="109"/>
      <c r="K68" s="109">
        <v>20000</v>
      </c>
      <c r="L68" s="109">
        <v>20000</v>
      </c>
    </row>
    <row r="69" spans="1:13" s="11" customFormat="1" ht="12.75">
      <c r="A69" s="107">
        <v>3</v>
      </c>
      <c r="B69" s="112" t="s">
        <v>25</v>
      </c>
      <c r="C69" s="122">
        <f t="shared" si="3"/>
        <v>20000</v>
      </c>
      <c r="D69" s="109"/>
      <c r="E69" s="109"/>
      <c r="F69" s="109"/>
      <c r="G69" s="111"/>
      <c r="H69" s="111">
        <f>H70+H74</f>
        <v>20000</v>
      </c>
      <c r="I69" s="111"/>
      <c r="J69" s="111"/>
      <c r="K69" s="111">
        <v>20000</v>
      </c>
      <c r="L69" s="111">
        <v>20000</v>
      </c>
      <c r="M69" s="102"/>
    </row>
    <row r="70" spans="1:12" ht="12.75">
      <c r="A70" s="107">
        <v>31</v>
      </c>
      <c r="B70" s="112" t="s">
        <v>26</v>
      </c>
      <c r="C70" s="122"/>
      <c r="D70" s="109"/>
      <c r="E70" s="109"/>
      <c r="F70" s="109"/>
      <c r="G70" s="109"/>
      <c r="H70" s="109"/>
      <c r="I70" s="109"/>
      <c r="J70" s="109"/>
      <c r="K70" s="109"/>
      <c r="L70" s="109"/>
    </row>
    <row r="71" spans="1:12" ht="12.75">
      <c r="A71" s="113">
        <v>311</v>
      </c>
      <c r="B71" s="108" t="s">
        <v>27</v>
      </c>
      <c r="C71" s="119"/>
      <c r="D71" s="111"/>
      <c r="E71" s="111"/>
      <c r="F71" s="111"/>
      <c r="G71" s="109"/>
      <c r="H71" s="109"/>
      <c r="I71" s="109"/>
      <c r="J71" s="109"/>
      <c r="K71" s="109"/>
      <c r="L71" s="109"/>
    </row>
    <row r="72" spans="1:12" ht="12.75">
      <c r="A72" s="113">
        <v>312</v>
      </c>
      <c r="B72" s="108" t="s">
        <v>28</v>
      </c>
      <c r="C72" s="119"/>
      <c r="D72" s="109"/>
      <c r="E72" s="109"/>
      <c r="F72" s="109"/>
      <c r="G72" s="109"/>
      <c r="H72" s="109"/>
      <c r="I72" s="109"/>
      <c r="J72" s="109"/>
      <c r="K72" s="109"/>
      <c r="L72" s="109"/>
    </row>
    <row r="73" spans="1:12" ht="12.75">
      <c r="A73" s="113">
        <v>313</v>
      </c>
      <c r="B73" s="108" t="s">
        <v>29</v>
      </c>
      <c r="C73" s="119"/>
      <c r="D73" s="109"/>
      <c r="E73" s="109"/>
      <c r="F73" s="109"/>
      <c r="G73" s="109"/>
      <c r="H73" s="109"/>
      <c r="I73" s="109"/>
      <c r="J73" s="109"/>
      <c r="K73" s="109"/>
      <c r="L73" s="109"/>
    </row>
    <row r="74" spans="1:13" s="11" customFormat="1" ht="12.75">
      <c r="A74" s="107">
        <v>32</v>
      </c>
      <c r="B74" s="112" t="s">
        <v>30</v>
      </c>
      <c r="C74" s="122">
        <f>D74+E74+G74+H74+I74+J74</f>
        <v>20000</v>
      </c>
      <c r="D74" s="109"/>
      <c r="E74" s="109"/>
      <c r="F74" s="109"/>
      <c r="G74" s="111"/>
      <c r="H74" s="111">
        <f>H75+H76+H77</f>
        <v>20000</v>
      </c>
      <c r="I74" s="111"/>
      <c r="J74" s="111"/>
      <c r="K74" s="111">
        <v>20000</v>
      </c>
      <c r="L74" s="111">
        <v>20000</v>
      </c>
      <c r="M74" s="102"/>
    </row>
    <row r="75" spans="1:12" ht="12.75">
      <c r="A75" s="113">
        <v>321</v>
      </c>
      <c r="B75" s="108" t="s">
        <v>31</v>
      </c>
      <c r="C75" s="119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1:12" ht="12.75">
      <c r="A76" s="113">
        <v>322</v>
      </c>
      <c r="B76" s="108" t="s">
        <v>32</v>
      </c>
      <c r="C76" s="119"/>
      <c r="D76" s="111"/>
      <c r="E76" s="111"/>
      <c r="F76" s="111"/>
      <c r="G76" s="109"/>
      <c r="H76" s="109"/>
      <c r="I76" s="109"/>
      <c r="J76" s="109"/>
      <c r="K76" s="109"/>
      <c r="L76" s="109"/>
    </row>
    <row r="77" spans="1:13" s="11" customFormat="1" ht="12.75">
      <c r="A77" s="107">
        <v>323</v>
      </c>
      <c r="B77" s="112" t="s">
        <v>33</v>
      </c>
      <c r="C77" s="122"/>
      <c r="D77" s="111"/>
      <c r="E77" s="111"/>
      <c r="F77" s="111"/>
      <c r="G77" s="111"/>
      <c r="H77" s="111">
        <f>H78</f>
        <v>20000</v>
      </c>
      <c r="I77" s="111"/>
      <c r="J77" s="111"/>
      <c r="K77" s="111"/>
      <c r="L77" s="111">
        <v>20000</v>
      </c>
      <c r="M77" s="102"/>
    </row>
    <row r="78" spans="1:13" s="11" customFormat="1" ht="25.5">
      <c r="A78" s="114">
        <v>3232</v>
      </c>
      <c r="B78" s="115" t="s">
        <v>88</v>
      </c>
      <c r="C78" s="119">
        <f>D78+E78+G78+H78+I78+J78</f>
        <v>20000</v>
      </c>
      <c r="D78" s="109"/>
      <c r="E78" s="109"/>
      <c r="F78" s="109"/>
      <c r="G78" s="111"/>
      <c r="H78" s="116">
        <v>20000</v>
      </c>
      <c r="I78" s="111"/>
      <c r="J78" s="111"/>
      <c r="K78" s="111">
        <v>20000</v>
      </c>
      <c r="L78" s="111">
        <v>20000</v>
      </c>
      <c r="M78" s="102"/>
    </row>
    <row r="79" spans="1:13" s="11" customFormat="1" ht="12.75">
      <c r="A79" s="113">
        <v>329</v>
      </c>
      <c r="B79" s="108" t="s">
        <v>34</v>
      </c>
      <c r="C79" s="120"/>
      <c r="D79" s="111"/>
      <c r="E79" s="111"/>
      <c r="F79" s="111"/>
      <c r="G79" s="111"/>
      <c r="H79" s="111"/>
      <c r="I79" s="111"/>
      <c r="J79" s="111"/>
      <c r="K79" s="111"/>
      <c r="L79" s="111"/>
      <c r="M79" s="102"/>
    </row>
    <row r="80" spans="1:12" ht="12.75">
      <c r="A80" s="107">
        <v>34</v>
      </c>
      <c r="B80" s="112" t="s">
        <v>35</v>
      </c>
      <c r="C80" s="121"/>
      <c r="D80" s="111"/>
      <c r="E80" s="111"/>
      <c r="F80" s="111"/>
      <c r="G80" s="109"/>
      <c r="H80" s="109"/>
      <c r="I80" s="109"/>
      <c r="J80" s="109"/>
      <c r="K80" s="109"/>
      <c r="L80" s="109"/>
    </row>
    <row r="81" spans="1:12" ht="12.75">
      <c r="A81" s="113">
        <v>343</v>
      </c>
      <c r="B81" s="108" t="s">
        <v>36</v>
      </c>
      <c r="C81" s="120"/>
      <c r="D81" s="111"/>
      <c r="E81" s="111"/>
      <c r="F81" s="111"/>
      <c r="G81" s="109"/>
      <c r="H81" s="109"/>
      <c r="I81" s="109"/>
      <c r="J81" s="109"/>
      <c r="K81" s="109"/>
      <c r="L81" s="109"/>
    </row>
    <row r="82" spans="1:12" ht="12.75">
      <c r="A82" s="107"/>
      <c r="B82" s="108"/>
      <c r="C82" s="120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1:13" s="11" customFormat="1" ht="12.75">
      <c r="A83" s="107" t="s">
        <v>90</v>
      </c>
      <c r="B83" s="112" t="s">
        <v>89</v>
      </c>
      <c r="C83" s="122">
        <f aca="true" t="shared" si="4" ref="C83:C90">D83+E83+G83+H83+I83+J83</f>
        <v>96000</v>
      </c>
      <c r="D83" s="111">
        <f>D84</f>
        <v>96000</v>
      </c>
      <c r="E83" s="109"/>
      <c r="F83" s="109"/>
      <c r="G83" s="111"/>
      <c r="H83" s="111"/>
      <c r="I83" s="111"/>
      <c r="J83" s="111"/>
      <c r="K83" s="111">
        <v>90000</v>
      </c>
      <c r="L83" s="111">
        <v>90000</v>
      </c>
      <c r="M83" s="102"/>
    </row>
    <row r="84" spans="1:12" ht="12.75">
      <c r="A84" s="107">
        <v>3</v>
      </c>
      <c r="B84" s="112" t="s">
        <v>25</v>
      </c>
      <c r="C84" s="122">
        <f t="shared" si="4"/>
        <v>96000</v>
      </c>
      <c r="D84" s="111">
        <f>D85+D91+D96</f>
        <v>96000</v>
      </c>
      <c r="E84" s="109"/>
      <c r="F84" s="109"/>
      <c r="G84" s="109"/>
      <c r="H84" s="109"/>
      <c r="I84" s="109"/>
      <c r="J84" s="109"/>
      <c r="K84" s="109"/>
      <c r="L84" s="109"/>
    </row>
    <row r="85" spans="1:12" ht="12.75">
      <c r="A85" s="107">
        <v>31</v>
      </c>
      <c r="B85" s="112" t="s">
        <v>26</v>
      </c>
      <c r="C85" s="122">
        <f t="shared" si="4"/>
        <v>96000</v>
      </c>
      <c r="D85" s="111">
        <f>D86+D88+D89</f>
        <v>96000</v>
      </c>
      <c r="E85" s="111"/>
      <c r="F85" s="111"/>
      <c r="G85" s="109"/>
      <c r="H85" s="109"/>
      <c r="I85" s="109"/>
      <c r="J85" s="109"/>
      <c r="K85" s="109">
        <v>90000</v>
      </c>
      <c r="L85" s="109">
        <v>90000</v>
      </c>
    </row>
    <row r="86" spans="1:12" ht="12.75">
      <c r="A86" s="113">
        <v>311</v>
      </c>
      <c r="B86" s="108" t="s">
        <v>27</v>
      </c>
      <c r="C86" s="119">
        <f>D86+E86+G86+H86+I86+J86</f>
        <v>82000</v>
      </c>
      <c r="D86" s="109">
        <v>82000</v>
      </c>
      <c r="E86" s="109"/>
      <c r="F86" s="109"/>
      <c r="G86" s="109"/>
      <c r="H86" s="109"/>
      <c r="I86" s="109"/>
      <c r="J86" s="109"/>
      <c r="K86" s="109"/>
      <c r="L86" s="109"/>
    </row>
    <row r="87" spans="1:12" ht="12.75">
      <c r="A87" s="114">
        <v>3111</v>
      </c>
      <c r="B87" s="115" t="s">
        <v>91</v>
      </c>
      <c r="C87" s="119">
        <f t="shared" si="4"/>
        <v>82000</v>
      </c>
      <c r="D87" s="109">
        <v>82000</v>
      </c>
      <c r="E87" s="109"/>
      <c r="F87" s="109"/>
      <c r="G87" s="109"/>
      <c r="H87" s="109"/>
      <c r="I87" s="109"/>
      <c r="J87" s="109"/>
      <c r="K87" s="109">
        <v>75000</v>
      </c>
      <c r="L87" s="109">
        <v>75000</v>
      </c>
    </row>
    <row r="88" spans="1:13" s="11" customFormat="1" ht="12.75">
      <c r="A88" s="113">
        <v>312</v>
      </c>
      <c r="B88" s="108" t="s">
        <v>28</v>
      </c>
      <c r="C88" s="119">
        <f t="shared" si="4"/>
        <v>0</v>
      </c>
      <c r="D88" s="109"/>
      <c r="E88" s="109"/>
      <c r="F88" s="109"/>
      <c r="G88" s="111"/>
      <c r="H88" s="111"/>
      <c r="I88" s="111"/>
      <c r="J88" s="111"/>
      <c r="K88" s="111"/>
      <c r="L88" s="111"/>
      <c r="M88" s="102"/>
    </row>
    <row r="89" spans="1:12" ht="12.75">
      <c r="A89" s="107">
        <v>313</v>
      </c>
      <c r="B89" s="112" t="s">
        <v>29</v>
      </c>
      <c r="C89" s="122">
        <f t="shared" si="4"/>
        <v>14000</v>
      </c>
      <c r="D89" s="111">
        <f>D90</f>
        <v>14000</v>
      </c>
      <c r="E89" s="111"/>
      <c r="F89" s="111"/>
      <c r="G89" s="111"/>
      <c r="H89" s="111"/>
      <c r="I89" s="111"/>
      <c r="J89" s="111"/>
      <c r="K89" s="111"/>
      <c r="L89" s="111"/>
    </row>
    <row r="90" spans="1:13" s="11" customFormat="1" ht="25.5">
      <c r="A90" s="114">
        <v>3132</v>
      </c>
      <c r="B90" s="115" t="s">
        <v>92</v>
      </c>
      <c r="C90" s="119">
        <f t="shared" si="4"/>
        <v>14000</v>
      </c>
      <c r="D90" s="109">
        <v>14000</v>
      </c>
      <c r="E90" s="111"/>
      <c r="F90" s="111"/>
      <c r="G90" s="111"/>
      <c r="H90" s="111"/>
      <c r="I90" s="111"/>
      <c r="J90" s="111"/>
      <c r="K90" s="111">
        <v>15000</v>
      </c>
      <c r="L90" s="111">
        <v>15000</v>
      </c>
      <c r="M90" s="102"/>
    </row>
    <row r="91" spans="1:13" s="11" customFormat="1" ht="12.75">
      <c r="A91" s="107">
        <v>32</v>
      </c>
      <c r="B91" s="112" t="s">
        <v>30</v>
      </c>
      <c r="C91" s="121"/>
      <c r="D91" s="109"/>
      <c r="E91" s="109"/>
      <c r="F91" s="109"/>
      <c r="G91" s="111"/>
      <c r="H91" s="111"/>
      <c r="I91" s="111"/>
      <c r="J91" s="111"/>
      <c r="K91" s="111"/>
      <c r="L91" s="111"/>
      <c r="M91" s="102"/>
    </row>
    <row r="92" spans="1:12" ht="12.75">
      <c r="A92" s="113">
        <v>321</v>
      </c>
      <c r="B92" s="108" t="s">
        <v>31</v>
      </c>
      <c r="C92" s="120"/>
      <c r="D92" s="111"/>
      <c r="E92" s="111"/>
      <c r="F92" s="111"/>
      <c r="G92" s="109"/>
      <c r="H92" s="109"/>
      <c r="I92" s="109"/>
      <c r="J92" s="109"/>
      <c r="K92" s="109"/>
      <c r="L92" s="109"/>
    </row>
    <row r="93" spans="1:12" ht="12.75">
      <c r="A93" s="113">
        <v>322</v>
      </c>
      <c r="B93" s="108" t="s">
        <v>32</v>
      </c>
      <c r="C93" s="120"/>
      <c r="D93" s="111"/>
      <c r="E93" s="111"/>
      <c r="F93" s="111"/>
      <c r="G93" s="109"/>
      <c r="H93" s="109"/>
      <c r="I93" s="109"/>
      <c r="J93" s="109"/>
      <c r="K93" s="109"/>
      <c r="L93" s="109"/>
    </row>
    <row r="94" spans="1:12" ht="12.75">
      <c r="A94" s="113">
        <v>323</v>
      </c>
      <c r="B94" s="108" t="s">
        <v>33</v>
      </c>
      <c r="C94" s="120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1:13" s="11" customFormat="1" ht="12.75" customHeight="1">
      <c r="A95" s="113">
        <v>329</v>
      </c>
      <c r="B95" s="108" t="s">
        <v>34</v>
      </c>
      <c r="C95" s="120"/>
      <c r="D95" s="109"/>
      <c r="E95" s="109"/>
      <c r="F95" s="109"/>
      <c r="G95" s="111"/>
      <c r="H95" s="111"/>
      <c r="I95" s="111"/>
      <c r="J95" s="111"/>
      <c r="K95" s="111"/>
      <c r="L95" s="111"/>
      <c r="M95" s="102"/>
    </row>
    <row r="96" spans="1:13" s="11" customFormat="1" ht="12.75">
      <c r="A96" s="107">
        <v>34</v>
      </c>
      <c r="B96" s="112" t="s">
        <v>35</v>
      </c>
      <c r="C96" s="121"/>
      <c r="D96" s="109"/>
      <c r="E96" s="109"/>
      <c r="F96" s="109"/>
      <c r="G96" s="111"/>
      <c r="H96" s="111"/>
      <c r="I96" s="111"/>
      <c r="J96" s="111"/>
      <c r="K96" s="111"/>
      <c r="L96" s="111"/>
      <c r="M96" s="102"/>
    </row>
    <row r="97" spans="1:13" s="11" customFormat="1" ht="12.75">
      <c r="A97" s="113">
        <v>343</v>
      </c>
      <c r="B97" s="108" t="s">
        <v>36</v>
      </c>
      <c r="C97" s="120"/>
      <c r="D97" s="111"/>
      <c r="E97" s="111"/>
      <c r="F97" s="111"/>
      <c r="G97" s="111"/>
      <c r="H97" s="111"/>
      <c r="I97" s="111"/>
      <c r="J97" s="111"/>
      <c r="K97" s="111"/>
      <c r="L97" s="111"/>
      <c r="M97" s="102"/>
    </row>
    <row r="98" spans="1:13" s="11" customFormat="1" ht="12.75">
      <c r="A98" s="113"/>
      <c r="B98" s="108"/>
      <c r="C98" s="120"/>
      <c r="D98" s="111"/>
      <c r="E98" s="111"/>
      <c r="F98" s="111"/>
      <c r="G98" s="111"/>
      <c r="H98" s="111"/>
      <c r="I98" s="111"/>
      <c r="J98" s="111"/>
      <c r="K98" s="111"/>
      <c r="L98" s="111"/>
      <c r="M98" s="102"/>
    </row>
    <row r="99" spans="1:12" ht="25.5">
      <c r="A99" s="107" t="s">
        <v>111</v>
      </c>
      <c r="B99" s="112" t="s">
        <v>106</v>
      </c>
      <c r="C99" s="122">
        <f>D99+E99+G99+H99+I99+J99</f>
        <v>69000</v>
      </c>
      <c r="D99" s="111">
        <f>D100</f>
        <v>69000</v>
      </c>
      <c r="E99" s="109"/>
      <c r="F99" s="109"/>
      <c r="G99" s="111"/>
      <c r="H99" s="111"/>
      <c r="I99" s="111"/>
      <c r="J99" s="111"/>
      <c r="K99" s="111">
        <v>69000</v>
      </c>
      <c r="L99" s="111">
        <v>69000</v>
      </c>
    </row>
    <row r="100" spans="1:12" ht="12.75">
      <c r="A100" s="107">
        <v>3</v>
      </c>
      <c r="B100" s="112" t="s">
        <v>25</v>
      </c>
      <c r="C100" s="122">
        <f>D100+E100+G100+H100+I100+J100</f>
        <v>69000</v>
      </c>
      <c r="D100" s="111">
        <f>D101+D107+D112</f>
        <v>69000</v>
      </c>
      <c r="E100" s="109"/>
      <c r="F100" s="109"/>
      <c r="G100" s="109"/>
      <c r="H100" s="109"/>
      <c r="I100" s="109"/>
      <c r="J100" s="109"/>
      <c r="K100" s="109">
        <v>69000</v>
      </c>
      <c r="L100" s="109">
        <v>69000</v>
      </c>
    </row>
    <row r="101" spans="1:12" ht="12.75">
      <c r="A101" s="107">
        <v>31</v>
      </c>
      <c r="B101" s="112" t="s">
        <v>26</v>
      </c>
      <c r="C101" s="122">
        <f>D101+E101+G101+H101+I101+J101</f>
        <v>65000</v>
      </c>
      <c r="D101" s="111">
        <f>D102+D104+D105</f>
        <v>65000</v>
      </c>
      <c r="E101" s="111"/>
      <c r="F101" s="111"/>
      <c r="G101" s="109"/>
      <c r="H101" s="109"/>
      <c r="I101" s="109"/>
      <c r="J101" s="109"/>
      <c r="K101" s="109">
        <v>65000</v>
      </c>
      <c r="L101" s="109">
        <v>65000</v>
      </c>
    </row>
    <row r="102" spans="1:13" s="11" customFormat="1" ht="12.75">
      <c r="A102" s="113">
        <v>311</v>
      </c>
      <c r="B102" s="108" t="s">
        <v>27</v>
      </c>
      <c r="C102" s="119">
        <v>55000</v>
      </c>
      <c r="D102" s="109">
        <v>55000</v>
      </c>
      <c r="E102" s="109"/>
      <c r="F102" s="109"/>
      <c r="G102" s="109"/>
      <c r="H102" s="109"/>
      <c r="I102" s="109"/>
      <c r="J102" s="109"/>
      <c r="K102" s="109">
        <v>55000</v>
      </c>
      <c r="L102" s="109">
        <v>55000</v>
      </c>
      <c r="M102" s="102"/>
    </row>
    <row r="103" spans="1:12" ht="12.75">
      <c r="A103" s="114">
        <v>3111</v>
      </c>
      <c r="B103" s="115" t="s">
        <v>91</v>
      </c>
      <c r="C103" s="119">
        <f>D103+E103+G103+H103+I103+J103</f>
        <v>55000</v>
      </c>
      <c r="D103" s="109">
        <v>55000</v>
      </c>
      <c r="E103" s="109"/>
      <c r="F103" s="109"/>
      <c r="G103" s="109"/>
      <c r="H103" s="109"/>
      <c r="I103" s="109"/>
      <c r="J103" s="109"/>
      <c r="K103" s="109">
        <v>55000</v>
      </c>
      <c r="L103" s="109">
        <v>55000</v>
      </c>
    </row>
    <row r="104" spans="1:12" ht="12.75">
      <c r="A104" s="113">
        <v>312</v>
      </c>
      <c r="B104" s="108" t="s">
        <v>28</v>
      </c>
      <c r="C104" s="119">
        <f>D104+E104+G104+H104+I104+J104</f>
        <v>0</v>
      </c>
      <c r="D104" s="109"/>
      <c r="E104" s="109"/>
      <c r="F104" s="109"/>
      <c r="G104" s="111"/>
      <c r="H104" s="111"/>
      <c r="I104" s="111"/>
      <c r="J104" s="111"/>
      <c r="K104" s="111"/>
      <c r="L104" s="111"/>
    </row>
    <row r="105" spans="1:12" ht="12.75">
      <c r="A105" s="107">
        <v>313</v>
      </c>
      <c r="B105" s="112" t="s">
        <v>29</v>
      </c>
      <c r="C105" s="122">
        <f>D105+E105+G105+H105+I105+J105</f>
        <v>10000</v>
      </c>
      <c r="D105" s="111">
        <f>D106</f>
        <v>10000</v>
      </c>
      <c r="E105" s="111"/>
      <c r="F105" s="111"/>
      <c r="G105" s="111"/>
      <c r="H105" s="111"/>
      <c r="I105" s="111"/>
      <c r="J105" s="111"/>
      <c r="K105" s="111">
        <v>10000</v>
      </c>
      <c r="L105" s="111">
        <v>10000</v>
      </c>
    </row>
    <row r="106" spans="1:12" ht="25.5">
      <c r="A106" s="114">
        <v>3132</v>
      </c>
      <c r="B106" s="115" t="s">
        <v>92</v>
      </c>
      <c r="C106" s="119">
        <f>D106+E106+G106+H106+I106+J106</f>
        <v>10000</v>
      </c>
      <c r="D106" s="109">
        <v>10000</v>
      </c>
      <c r="E106" s="111"/>
      <c r="F106" s="111"/>
      <c r="G106" s="111"/>
      <c r="H106" s="111"/>
      <c r="I106" s="111"/>
      <c r="J106" s="111"/>
      <c r="K106" s="111">
        <v>10000</v>
      </c>
      <c r="L106" s="111">
        <v>10000</v>
      </c>
    </row>
    <row r="107" spans="1:13" s="11" customFormat="1" ht="12.75">
      <c r="A107" s="107">
        <v>32</v>
      </c>
      <c r="B107" s="112" t="s">
        <v>30</v>
      </c>
      <c r="C107" s="122">
        <v>4000</v>
      </c>
      <c r="D107" s="109">
        <v>4000</v>
      </c>
      <c r="E107" s="109"/>
      <c r="F107" s="109"/>
      <c r="G107" s="111"/>
      <c r="H107" s="111"/>
      <c r="I107" s="111"/>
      <c r="J107" s="111"/>
      <c r="K107" s="111">
        <v>4000</v>
      </c>
      <c r="L107" s="111">
        <v>4000</v>
      </c>
      <c r="M107" s="102"/>
    </row>
    <row r="108" spans="1:12" ht="12.75">
      <c r="A108" s="113">
        <v>321</v>
      </c>
      <c r="B108" s="108" t="s">
        <v>31</v>
      </c>
      <c r="C108" s="119">
        <v>4000</v>
      </c>
      <c r="D108" s="111">
        <v>4000</v>
      </c>
      <c r="E108" s="111"/>
      <c r="F108" s="111"/>
      <c r="G108" s="109"/>
      <c r="H108" s="109"/>
      <c r="I108" s="109"/>
      <c r="J108" s="109"/>
      <c r="K108" s="109">
        <v>4000</v>
      </c>
      <c r="L108" s="109">
        <v>4000</v>
      </c>
    </row>
    <row r="109" spans="1:13" s="11" customFormat="1" ht="12.75">
      <c r="A109" s="113">
        <v>322</v>
      </c>
      <c r="B109" s="108" t="s">
        <v>32</v>
      </c>
      <c r="C109" s="120"/>
      <c r="D109" s="111"/>
      <c r="E109" s="111"/>
      <c r="F109" s="111"/>
      <c r="G109" s="109"/>
      <c r="H109" s="109"/>
      <c r="I109" s="109"/>
      <c r="J109" s="109"/>
      <c r="K109" s="109"/>
      <c r="L109" s="109"/>
      <c r="M109" s="102"/>
    </row>
    <row r="110" spans="1:12" ht="12.75">
      <c r="A110" s="113">
        <v>323</v>
      </c>
      <c r="B110" s="108" t="s">
        <v>33</v>
      </c>
      <c r="C110" s="120"/>
      <c r="D110" s="109"/>
      <c r="E110" s="109"/>
      <c r="F110" s="109"/>
      <c r="G110" s="109"/>
      <c r="H110" s="109"/>
      <c r="I110" s="109"/>
      <c r="J110" s="109"/>
      <c r="K110" s="109"/>
      <c r="L110" s="109"/>
    </row>
    <row r="111" spans="1:13" s="11" customFormat="1" ht="12.75">
      <c r="A111" s="113">
        <v>329</v>
      </c>
      <c r="B111" s="108" t="s">
        <v>34</v>
      </c>
      <c r="C111" s="120"/>
      <c r="D111" s="109"/>
      <c r="E111" s="109"/>
      <c r="F111" s="109"/>
      <c r="G111" s="111"/>
      <c r="H111" s="111"/>
      <c r="I111" s="111"/>
      <c r="J111" s="111"/>
      <c r="K111" s="111"/>
      <c r="L111" s="111"/>
      <c r="M111" s="102"/>
    </row>
    <row r="112" spans="1:13" s="11" customFormat="1" ht="12.75">
      <c r="A112" s="107">
        <v>34</v>
      </c>
      <c r="B112" s="112" t="s">
        <v>35</v>
      </c>
      <c r="C112" s="121"/>
      <c r="D112" s="109"/>
      <c r="E112" s="109"/>
      <c r="F112" s="109"/>
      <c r="G112" s="111"/>
      <c r="H112" s="111"/>
      <c r="I112" s="111"/>
      <c r="J112" s="111"/>
      <c r="K112" s="111"/>
      <c r="L112" s="111"/>
      <c r="M112" s="102"/>
    </row>
    <row r="113" spans="1:12" ht="12.75" customHeight="1">
      <c r="A113" s="113">
        <v>343</v>
      </c>
      <c r="B113" s="108" t="s">
        <v>36</v>
      </c>
      <c r="C113" s="120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1:12" ht="25.5">
      <c r="A114" s="107">
        <v>1006</v>
      </c>
      <c r="B114" s="112" t="s">
        <v>93</v>
      </c>
      <c r="C114" s="122">
        <f aca="true" t="shared" si="5" ref="C114:C124">D114+E114+G114+H114+I114+J114</f>
        <v>308000</v>
      </c>
      <c r="D114" s="111">
        <f>D115</f>
        <v>140000</v>
      </c>
      <c r="E114" s="111"/>
      <c r="F114" s="111"/>
      <c r="G114" s="109"/>
      <c r="H114" s="111">
        <f>H115</f>
        <v>168000</v>
      </c>
      <c r="I114" s="109"/>
      <c r="J114" s="109"/>
      <c r="K114" s="109">
        <v>301000</v>
      </c>
      <c r="L114" s="109">
        <v>301000</v>
      </c>
    </row>
    <row r="115" spans="1:12" ht="12.75">
      <c r="A115" s="107" t="s">
        <v>80</v>
      </c>
      <c r="B115" s="112" t="s">
        <v>94</v>
      </c>
      <c r="C115" s="122">
        <f t="shared" si="5"/>
        <v>308000</v>
      </c>
      <c r="D115" s="111">
        <f>D116</f>
        <v>140000</v>
      </c>
      <c r="E115" s="111"/>
      <c r="F115" s="111"/>
      <c r="G115" s="109"/>
      <c r="H115" s="111">
        <f>H116</f>
        <v>168000</v>
      </c>
      <c r="I115" s="109"/>
      <c r="J115" s="109"/>
      <c r="K115" s="109">
        <v>301000</v>
      </c>
      <c r="L115" s="109">
        <v>301000</v>
      </c>
    </row>
    <row r="116" spans="1:12" ht="12.75">
      <c r="A116" s="107">
        <v>3</v>
      </c>
      <c r="B116" s="112" t="s">
        <v>25</v>
      </c>
      <c r="C116" s="122">
        <f t="shared" si="5"/>
        <v>308000</v>
      </c>
      <c r="D116" s="111">
        <f>D117+D121</f>
        <v>140000</v>
      </c>
      <c r="E116" s="109"/>
      <c r="F116" s="109"/>
      <c r="G116" s="109"/>
      <c r="H116" s="111">
        <f>H117+H121</f>
        <v>168000</v>
      </c>
      <c r="I116" s="109"/>
      <c r="J116" s="109"/>
      <c r="K116" s="109">
        <v>301000</v>
      </c>
      <c r="L116" s="109">
        <v>301000</v>
      </c>
    </row>
    <row r="117" spans="1:12" ht="12.75">
      <c r="A117" s="107">
        <v>31</v>
      </c>
      <c r="B117" s="112" t="s">
        <v>26</v>
      </c>
      <c r="C117" s="122">
        <f t="shared" si="5"/>
        <v>0</v>
      </c>
      <c r="D117" s="111"/>
      <c r="E117" s="109"/>
      <c r="F117" s="109"/>
      <c r="G117" s="111"/>
      <c r="H117" s="111"/>
      <c r="I117" s="111"/>
      <c r="J117" s="111"/>
      <c r="K117" s="111"/>
      <c r="L117" s="111"/>
    </row>
    <row r="118" spans="1:12" ht="12.75">
      <c r="A118" s="113">
        <v>311</v>
      </c>
      <c r="B118" s="108" t="s">
        <v>27</v>
      </c>
      <c r="C118" s="119">
        <f t="shared" si="5"/>
        <v>0</v>
      </c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1:12" ht="12.75">
      <c r="A119" s="113">
        <v>312</v>
      </c>
      <c r="B119" s="108" t="s">
        <v>28</v>
      </c>
      <c r="C119" s="119">
        <f t="shared" si="5"/>
        <v>0</v>
      </c>
      <c r="D119" s="109"/>
      <c r="E119" s="111"/>
      <c r="F119" s="111"/>
      <c r="G119" s="109"/>
      <c r="H119" s="109"/>
      <c r="I119" s="109"/>
      <c r="J119" s="109"/>
      <c r="K119" s="109"/>
      <c r="L119" s="109"/>
    </row>
    <row r="120" spans="1:12" ht="12.75">
      <c r="A120" s="113">
        <v>313</v>
      </c>
      <c r="B120" s="108" t="s">
        <v>29</v>
      </c>
      <c r="C120" s="119">
        <f t="shared" si="5"/>
        <v>0</v>
      </c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1:12" ht="12.75">
      <c r="A121" s="107">
        <v>32</v>
      </c>
      <c r="B121" s="112" t="s">
        <v>30</v>
      </c>
      <c r="C121" s="122">
        <f t="shared" si="5"/>
        <v>308000</v>
      </c>
      <c r="D121" s="111">
        <f>D122+D123</f>
        <v>140000</v>
      </c>
      <c r="E121" s="109"/>
      <c r="F121" s="109"/>
      <c r="G121" s="109"/>
      <c r="H121" s="111">
        <f>H122+H123</f>
        <v>168000</v>
      </c>
      <c r="I121" s="109"/>
      <c r="J121" s="109"/>
      <c r="K121" s="109">
        <v>301000</v>
      </c>
      <c r="L121" s="109">
        <v>301000</v>
      </c>
    </row>
    <row r="122" spans="1:12" ht="12.75">
      <c r="A122" s="113">
        <v>321</v>
      </c>
      <c r="B122" s="108" t="s">
        <v>31</v>
      </c>
      <c r="C122" s="119">
        <f t="shared" si="5"/>
        <v>0</v>
      </c>
      <c r="D122" s="111"/>
      <c r="E122" s="109"/>
      <c r="F122" s="109"/>
      <c r="G122" s="111"/>
      <c r="H122" s="111"/>
      <c r="I122" s="111"/>
      <c r="J122" s="111"/>
      <c r="K122" s="111"/>
      <c r="L122" s="111"/>
    </row>
    <row r="123" spans="1:12" ht="12.75">
      <c r="A123" s="107">
        <v>322</v>
      </c>
      <c r="B123" s="112" t="s">
        <v>32</v>
      </c>
      <c r="C123" s="122">
        <f t="shared" si="5"/>
        <v>308000</v>
      </c>
      <c r="D123" s="111">
        <f>D124</f>
        <v>140000</v>
      </c>
      <c r="E123" s="111"/>
      <c r="F123" s="111"/>
      <c r="G123" s="111"/>
      <c r="H123" s="111">
        <f>H124</f>
        <v>168000</v>
      </c>
      <c r="I123" s="111"/>
      <c r="J123" s="111"/>
      <c r="K123" s="111">
        <v>301000</v>
      </c>
      <c r="L123" s="111">
        <v>301000</v>
      </c>
    </row>
    <row r="124" spans="1:12" ht="12.75">
      <c r="A124" s="114">
        <v>3222</v>
      </c>
      <c r="B124" s="115" t="s">
        <v>96</v>
      </c>
      <c r="C124" s="119">
        <f t="shared" si="5"/>
        <v>308000</v>
      </c>
      <c r="D124" s="109">
        <v>140000</v>
      </c>
      <c r="E124" s="109"/>
      <c r="F124" s="109"/>
      <c r="G124" s="109"/>
      <c r="H124" s="109">
        <v>168000</v>
      </c>
      <c r="I124" s="111"/>
      <c r="J124" s="111"/>
      <c r="K124" s="111">
        <v>301000</v>
      </c>
      <c r="L124" s="111">
        <v>301000</v>
      </c>
    </row>
    <row r="125" spans="1:12" ht="12.75">
      <c r="A125" s="113">
        <v>323</v>
      </c>
      <c r="B125" s="108" t="s">
        <v>33</v>
      </c>
      <c r="C125" s="120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1:12" ht="12.75">
      <c r="A126" s="113">
        <v>329</v>
      </c>
      <c r="B126" s="108" t="s">
        <v>34</v>
      </c>
      <c r="C126" s="12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1:12" ht="12.75">
      <c r="A127" s="107">
        <v>34</v>
      </c>
      <c r="B127" s="112" t="s">
        <v>35</v>
      </c>
      <c r="C127" s="120"/>
      <c r="D127" s="109"/>
      <c r="E127" s="109"/>
      <c r="F127" s="109"/>
      <c r="G127" s="111"/>
      <c r="H127" s="111"/>
      <c r="I127" s="111"/>
      <c r="J127" s="111"/>
      <c r="K127" s="111"/>
      <c r="L127" s="111"/>
    </row>
    <row r="128" spans="1:12" ht="12.75">
      <c r="A128" s="113">
        <v>343</v>
      </c>
      <c r="B128" s="108" t="s">
        <v>36</v>
      </c>
      <c r="C128" s="120"/>
      <c r="D128" s="111"/>
      <c r="E128" s="111"/>
      <c r="F128" s="111"/>
      <c r="G128" s="109"/>
      <c r="H128" s="109"/>
      <c r="I128" s="109"/>
      <c r="J128" s="109"/>
      <c r="K128" s="109"/>
      <c r="L128" s="109"/>
    </row>
    <row r="129" spans="1:12" ht="12.75">
      <c r="A129" s="92"/>
      <c r="B129" s="14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1:12" ht="12.75">
      <c r="A130" s="92"/>
      <c r="B130" s="14" t="s">
        <v>115</v>
      </c>
      <c r="C130" s="103"/>
      <c r="D130" s="103"/>
      <c r="E130" s="103" t="s">
        <v>103</v>
      </c>
      <c r="F130" s="103"/>
      <c r="G130" s="103"/>
      <c r="H130" s="103"/>
      <c r="I130" s="103"/>
      <c r="J130" s="103"/>
      <c r="K130" s="103"/>
      <c r="L130" s="103"/>
    </row>
    <row r="131" spans="1:12" ht="12.75">
      <c r="A131" s="92"/>
      <c r="B131" s="14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1:12" ht="12.75">
      <c r="A132" s="92"/>
      <c r="B132" s="14"/>
      <c r="C132" s="103"/>
      <c r="D132" s="103"/>
      <c r="E132" s="103" t="s">
        <v>104</v>
      </c>
      <c r="F132" s="103"/>
      <c r="G132" s="103"/>
      <c r="H132" s="103"/>
      <c r="I132" s="103"/>
      <c r="J132" s="103"/>
      <c r="K132" s="103"/>
      <c r="L132" s="103"/>
    </row>
    <row r="133" spans="1:12" ht="12.75">
      <c r="A133" s="92"/>
      <c r="B133" s="14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1:12" ht="12.75">
      <c r="A134" s="92"/>
      <c r="B134" s="1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1:12" ht="12.75">
      <c r="A135" s="92"/>
      <c r="B135" s="1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1:12" ht="12.75">
      <c r="A136" s="92"/>
      <c r="B136" s="1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1:12" ht="12.75">
      <c r="A137" s="92"/>
      <c r="B137" s="1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1:12" ht="12.75">
      <c r="A138" s="92"/>
      <c r="B138" s="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1:12" ht="12.75">
      <c r="A139" s="92"/>
      <c r="B139" s="1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1:12" ht="12.75">
      <c r="A140" s="92"/>
      <c r="B140" s="1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ht="12.75">
      <c r="A141" s="92"/>
      <c r="B141" s="14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</row>
    <row r="142" spans="1:12" ht="12.75">
      <c r="A142" s="92"/>
      <c r="B142" s="14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</row>
    <row r="143" spans="1:12" ht="12.75">
      <c r="A143" s="92"/>
      <c r="B143" s="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1:12" ht="12.75">
      <c r="A144" s="92"/>
      <c r="B144" s="1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</row>
    <row r="145" spans="1:12" ht="12.75">
      <c r="A145" s="92"/>
      <c r="B145" s="1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</row>
    <row r="146" spans="1:12" ht="12.75">
      <c r="A146" s="92"/>
      <c r="B146" s="1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</row>
    <row r="147" spans="1:12" ht="12.75">
      <c r="A147" s="92"/>
      <c r="B147" s="1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1:12" ht="12.75">
      <c r="A148" s="92"/>
      <c r="B148" s="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1:12" ht="12.75">
      <c r="A149" s="92"/>
      <c r="B149" s="14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</row>
    <row r="150" spans="1:12" ht="12.75">
      <c r="A150" s="92"/>
      <c r="B150" s="1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</row>
    <row r="151" spans="1:12" ht="12.75">
      <c r="A151" s="92"/>
      <c r="B151" s="1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1:12" ht="12.75">
      <c r="A152" s="92"/>
      <c r="B152" s="1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1:12" ht="12.75">
      <c r="A153" s="92"/>
      <c r="B153" s="1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1:12" ht="12.75">
      <c r="A154" s="92"/>
      <c r="B154" s="1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1:12" ht="12.75">
      <c r="A155" s="92"/>
      <c r="B155" s="1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1:12" ht="12.75">
      <c r="A156" s="92"/>
      <c r="B156" s="1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1:12" ht="12.75">
      <c r="A157" s="92"/>
      <c r="B157" s="1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1:12" ht="12.75">
      <c r="A158" s="92"/>
      <c r="B158" s="1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1:12" ht="12.75">
      <c r="A159" s="92"/>
      <c r="B159" s="1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1:12" ht="12.75">
      <c r="A160" s="92"/>
      <c r="B160" s="1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1:12" ht="12.75">
      <c r="A161" s="92"/>
      <c r="B161" s="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1:12" ht="12.75">
      <c r="A162" s="92"/>
      <c r="B162" s="1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1:12" ht="12.75">
      <c r="A163" s="92"/>
      <c r="B163" s="1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1:12" ht="12.75">
      <c r="A164" s="92"/>
      <c r="B164" s="1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1:12" ht="12.75">
      <c r="A165" s="92"/>
      <c r="B165" s="1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1:6" ht="12.75">
      <c r="A166" s="92"/>
      <c r="B166" s="14"/>
      <c r="C166" s="103"/>
      <c r="D166" s="103"/>
      <c r="E166" s="103"/>
      <c r="F166" s="103"/>
    </row>
    <row r="167" spans="1:6" ht="12.75">
      <c r="A167" s="92"/>
      <c r="B167" s="14"/>
      <c r="C167" s="103"/>
      <c r="D167" s="103"/>
      <c r="E167" s="103"/>
      <c r="F167" s="103"/>
    </row>
    <row r="168" spans="1:3" ht="12.75">
      <c r="A168" s="92"/>
      <c r="B168" s="14"/>
      <c r="C168" s="103"/>
    </row>
    <row r="169" spans="1:3" ht="12.75">
      <c r="A169" s="92"/>
      <c r="B169" s="14"/>
      <c r="C169" s="103"/>
    </row>
    <row r="170" spans="1:3" ht="12.75">
      <c r="A170" s="92"/>
      <c r="B170" s="14"/>
      <c r="C170" s="103"/>
    </row>
    <row r="171" spans="1:3" ht="12.75">
      <c r="A171" s="92"/>
      <c r="B171" s="14"/>
      <c r="C171" s="103"/>
    </row>
    <row r="172" spans="1:3" ht="12.75">
      <c r="A172" s="92"/>
      <c r="B172" s="14"/>
      <c r="C172" s="103"/>
    </row>
    <row r="173" spans="1:3" ht="12.75">
      <c r="A173" s="92"/>
      <c r="B173" s="14"/>
      <c r="C173" s="103"/>
    </row>
    <row r="174" spans="1:3" ht="12.75">
      <c r="A174" s="92"/>
      <c r="B174" s="14"/>
      <c r="C174" s="103"/>
    </row>
    <row r="175" spans="1:3" ht="12.75">
      <c r="A175" s="92"/>
      <c r="B175" s="14"/>
      <c r="C175" s="103"/>
    </row>
    <row r="176" spans="1:3" ht="12.75">
      <c r="A176" s="92"/>
      <c r="B176" s="14"/>
      <c r="C176" s="103"/>
    </row>
    <row r="177" spans="1:3" ht="12.75">
      <c r="A177" s="92"/>
      <c r="B177" s="14"/>
      <c r="C177" s="103"/>
    </row>
    <row r="178" spans="1:3" ht="12.75">
      <c r="A178" s="92"/>
      <c r="B178" s="14"/>
      <c r="C178" s="103"/>
    </row>
    <row r="179" spans="1:3" ht="12.75">
      <c r="A179" s="92"/>
      <c r="B179" s="14"/>
      <c r="C179" s="103"/>
    </row>
    <row r="180" spans="1:3" ht="12.75">
      <c r="A180" s="92"/>
      <c r="B180" s="14"/>
      <c r="C180" s="103"/>
    </row>
    <row r="181" spans="1:3" ht="12.75">
      <c r="A181" s="92"/>
      <c r="B181" s="14"/>
      <c r="C181" s="103"/>
    </row>
    <row r="182" spans="1:3" ht="12.75">
      <c r="A182" s="92"/>
      <c r="B182" s="14"/>
      <c r="C182" s="103"/>
    </row>
    <row r="183" spans="1:3" ht="12.75">
      <c r="A183" s="92"/>
      <c r="B183" s="14"/>
      <c r="C183" s="103"/>
    </row>
    <row r="184" spans="1:3" ht="12.75">
      <c r="A184" s="92"/>
      <c r="B184" s="14"/>
      <c r="C184" s="103"/>
    </row>
    <row r="185" spans="1:3" ht="12.75">
      <c r="A185" s="92"/>
      <c r="B185" s="14"/>
      <c r="C185" s="103"/>
    </row>
    <row r="186" spans="1:3" ht="12.75">
      <c r="A186" s="92"/>
      <c r="B186" s="14"/>
      <c r="C186" s="103"/>
    </row>
    <row r="187" spans="1:3" ht="12.75">
      <c r="A187" s="92"/>
      <c r="B187" s="14"/>
      <c r="C187" s="103"/>
    </row>
    <row r="188" spans="1:3" ht="12.75">
      <c r="A188" s="92"/>
      <c r="B188" s="14"/>
      <c r="C188" s="103"/>
    </row>
    <row r="189" spans="1:3" ht="12.75">
      <c r="A189" s="92"/>
      <c r="B189" s="14"/>
      <c r="C189" s="103"/>
    </row>
    <row r="190" spans="1:3" ht="12.75">
      <c r="A190" s="92"/>
      <c r="B190" s="14"/>
      <c r="C190" s="103"/>
    </row>
    <row r="191" spans="1:3" ht="12.75">
      <c r="A191" s="92"/>
      <c r="B191" s="14"/>
      <c r="C191" s="103"/>
    </row>
    <row r="192" spans="1:3" ht="12.75">
      <c r="A192" s="92"/>
      <c r="B192" s="14"/>
      <c r="C192" s="103"/>
    </row>
    <row r="193" spans="1:3" ht="12.75">
      <c r="A193" s="92"/>
      <c r="B193" s="14"/>
      <c r="C193" s="103"/>
    </row>
    <row r="194" spans="1:3" ht="12.75">
      <c r="A194" s="92"/>
      <c r="B194" s="14"/>
      <c r="C194" s="103"/>
    </row>
    <row r="195" spans="1:3" ht="12.75">
      <c r="A195" s="92"/>
      <c r="B195" s="14"/>
      <c r="C195" s="103"/>
    </row>
    <row r="196" spans="1:3" ht="12.75">
      <c r="A196" s="92"/>
      <c r="B196" s="14"/>
      <c r="C196" s="103"/>
    </row>
    <row r="197" spans="1:3" ht="12.75">
      <c r="A197" s="92"/>
      <c r="B197" s="14"/>
      <c r="C197" s="103"/>
    </row>
    <row r="198" spans="1:3" ht="12.75">
      <c r="A198" s="92"/>
      <c r="B198" s="14"/>
      <c r="C198" s="103"/>
    </row>
    <row r="199" spans="1:3" ht="12.75">
      <c r="A199" s="92"/>
      <c r="B199" s="14"/>
      <c r="C199" s="103"/>
    </row>
    <row r="200" spans="1:3" ht="12.75">
      <c r="A200" s="92"/>
      <c r="B200" s="14"/>
      <c r="C200" s="103"/>
    </row>
    <row r="201" spans="1:3" ht="12.75">
      <c r="A201" s="92"/>
      <c r="B201" s="14"/>
      <c r="C201" s="103"/>
    </row>
    <row r="202" spans="1:2" ht="12.75">
      <c r="A202" s="92"/>
      <c r="B202" s="14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2016-12-20T14:50:59Z</cp:lastPrinted>
  <dcterms:created xsi:type="dcterms:W3CDTF">2013-09-11T11:00:21Z</dcterms:created>
  <dcterms:modified xsi:type="dcterms:W3CDTF">2016-12-20T14:53:36Z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